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lizscott/Downloads/"/>
    </mc:Choice>
  </mc:AlternateContent>
  <xr:revisionPtr revIDLastSave="0" documentId="13_ncr:1_{52EE2ADB-B398-CE4F-8F20-34ECC17EB9E1}" xr6:coauthVersionLast="47" xr6:coauthVersionMax="47" xr10:uidLastSave="{00000000-0000-0000-0000-000000000000}"/>
  <bookViews>
    <workbookView xWindow="560" yWindow="760" windowWidth="25040" windowHeight="15500" xr2:uid="{00000000-000D-0000-FFFF-FFFF00000000}"/>
  </bookViews>
  <sheets>
    <sheet name="Introduction" sheetId="14" r:id="rId1"/>
    <sheet name="Partnership Information" sheetId="7" r:id="rId2"/>
    <sheet name="Attendance" sheetId="8" r:id="rId3"/>
    <sheet name="Cumulative" sheetId="13" r:id="rId4"/>
  </sheets>
  <definedNames>
    <definedName name="_xlnm.Print_Area" localSheetId="0">Introduction!$A$1:$C$47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9" i="8" l="1"/>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I83" i="8"/>
  <c r="I84" i="8"/>
  <c r="I85" i="8"/>
  <c r="I86" i="8"/>
  <c r="I87" i="8"/>
  <c r="I88" i="8"/>
  <c r="I89" i="8"/>
  <c r="I90" i="8"/>
  <c r="I91" i="8"/>
  <c r="I92" i="8"/>
  <c r="I93" i="8"/>
  <c r="I94" i="8"/>
  <c r="I95" i="8"/>
  <c r="I96" i="8"/>
  <c r="I97" i="8"/>
  <c r="I98" i="8"/>
  <c r="I99" i="8"/>
  <c r="I100" i="8"/>
  <c r="I101" i="8"/>
  <c r="I102" i="8"/>
  <c r="I103" i="8"/>
  <c r="I104" i="8"/>
  <c r="I105" i="8"/>
  <c r="I106" i="8"/>
  <c r="I107" i="8"/>
  <c r="I108" i="8"/>
  <c r="I109" i="8"/>
  <c r="I110" i="8"/>
  <c r="I111" i="8"/>
  <c r="I112" i="8"/>
  <c r="I113" i="8"/>
  <c r="I114" i="8"/>
  <c r="I115" i="8"/>
  <c r="I116" i="8"/>
  <c r="I117" i="8"/>
  <c r="I118" i="8"/>
  <c r="I119" i="8"/>
  <c r="I120" i="8"/>
  <c r="I121" i="8"/>
  <c r="I122" i="8"/>
  <c r="I123" i="8"/>
  <c r="I124" i="8"/>
  <c r="I125" i="8"/>
  <c r="I126" i="8"/>
  <c r="I127" i="8"/>
  <c r="I128" i="8"/>
  <c r="I129" i="8"/>
  <c r="I130" i="8"/>
  <c r="I131" i="8"/>
  <c r="I132" i="8"/>
  <c r="I133" i="8"/>
  <c r="I134" i="8"/>
  <c r="I135" i="8"/>
  <c r="I136" i="8"/>
  <c r="I137" i="8"/>
  <c r="I138" i="8"/>
  <c r="I139" i="8"/>
  <c r="I140" i="8"/>
  <c r="I141" i="8"/>
  <c r="I142" i="8"/>
  <c r="I143" i="8"/>
  <c r="I144" i="8"/>
  <c r="I145" i="8"/>
  <c r="I146" i="8"/>
  <c r="I147" i="8"/>
  <c r="I148" i="8"/>
  <c r="I149" i="8"/>
  <c r="I150" i="8"/>
  <c r="I151" i="8"/>
  <c r="I152" i="8"/>
  <c r="I153" i="8"/>
  <c r="I154" i="8"/>
  <c r="I155" i="8"/>
  <c r="I156" i="8"/>
  <c r="I157" i="8"/>
  <c r="I158" i="8"/>
  <c r="I159" i="8"/>
  <c r="I160" i="8"/>
  <c r="I161" i="8"/>
  <c r="I162" i="8"/>
  <c r="I163" i="8"/>
  <c r="I164" i="8"/>
  <c r="I165" i="8"/>
  <c r="I166" i="8"/>
  <c r="I167" i="8"/>
  <c r="I168" i="8"/>
  <c r="I169" i="8"/>
  <c r="I170" i="8"/>
  <c r="I171" i="8"/>
  <c r="I172" i="8"/>
  <c r="I173" i="8"/>
  <c r="I174" i="8"/>
  <c r="I175" i="8"/>
  <c r="I176" i="8"/>
  <c r="I177" i="8"/>
  <c r="I178" i="8"/>
  <c r="I179" i="8"/>
  <c r="I180" i="8"/>
  <c r="I181" i="8"/>
  <c r="I182" i="8"/>
  <c r="I183" i="8"/>
  <c r="I184" i="8"/>
  <c r="I185" i="8"/>
  <c r="I186" i="8"/>
  <c r="I187" i="8"/>
  <c r="I188" i="8"/>
  <c r="I189" i="8"/>
  <c r="I190" i="8"/>
  <c r="I191" i="8"/>
  <c r="I192" i="8"/>
  <c r="I193" i="8"/>
  <c r="I194" i="8"/>
  <c r="I195" i="8"/>
  <c r="I196" i="8"/>
  <c r="I197" i="8"/>
  <c r="I198" i="8"/>
  <c r="I199" i="8"/>
  <c r="I200" i="8"/>
  <c r="I201" i="8"/>
  <c r="I202" i="8"/>
  <c r="I203" i="8"/>
  <c r="I204" i="8"/>
  <c r="I205" i="8"/>
  <c r="I206" i="8"/>
  <c r="I207" i="8"/>
  <c r="I208" i="8"/>
  <c r="I209" i="8"/>
  <c r="I210" i="8"/>
  <c r="I211" i="8"/>
  <c r="I212" i="8"/>
  <c r="I213" i="8"/>
  <c r="I214" i="8"/>
  <c r="I215" i="8"/>
  <c r="I216" i="8"/>
  <c r="I217" i="8"/>
  <c r="I218" i="8"/>
  <c r="I219" i="8"/>
  <c r="I220" i="8"/>
  <c r="I221" i="8"/>
  <c r="I222" i="8"/>
  <c r="I223" i="8"/>
  <c r="I224" i="8"/>
  <c r="I225" i="8"/>
  <c r="I226" i="8"/>
  <c r="I227" i="8"/>
  <c r="I228" i="8"/>
  <c r="I229" i="8"/>
  <c r="I230" i="8"/>
  <c r="I231" i="8"/>
  <c r="I232" i="8"/>
  <c r="I233" i="8"/>
  <c r="I234" i="8"/>
  <c r="I235" i="8"/>
  <c r="I236" i="8"/>
  <c r="I237" i="8"/>
  <c r="I238" i="8"/>
  <c r="I239" i="8"/>
  <c r="I240" i="8"/>
  <c r="I241" i="8"/>
  <c r="I242" i="8"/>
  <c r="I243" i="8"/>
  <c r="I244" i="8"/>
  <c r="I245" i="8"/>
  <c r="I246" i="8"/>
  <c r="I247" i="8"/>
  <c r="I248" i="8"/>
  <c r="I249" i="8"/>
  <c r="I250" i="8"/>
  <c r="I251" i="8"/>
  <c r="I252" i="8"/>
  <c r="I253" i="8"/>
  <c r="I254" i="8"/>
  <c r="I255" i="8"/>
  <c r="I256" i="8"/>
  <c r="I257" i="8"/>
  <c r="I258" i="8"/>
  <c r="I259" i="8"/>
  <c r="I260" i="8"/>
  <c r="I261" i="8"/>
  <c r="I262" i="8"/>
  <c r="I263" i="8"/>
  <c r="I264" i="8"/>
  <c r="I265" i="8"/>
  <c r="I266" i="8"/>
  <c r="I267" i="8"/>
  <c r="I268" i="8"/>
  <c r="I269" i="8"/>
  <c r="I270" i="8"/>
  <c r="I271" i="8"/>
  <c r="I272" i="8"/>
  <c r="I273" i="8"/>
  <c r="I274" i="8"/>
  <c r="I275" i="8"/>
  <c r="I276" i="8"/>
  <c r="I277" i="8"/>
  <c r="I278" i="8"/>
  <c r="I279" i="8"/>
  <c r="I280" i="8"/>
  <c r="I281" i="8"/>
  <c r="I282" i="8"/>
  <c r="I283" i="8"/>
  <c r="I284" i="8"/>
  <c r="I285" i="8"/>
  <c r="I286" i="8"/>
  <c r="I287" i="8"/>
  <c r="I288" i="8"/>
  <c r="I289" i="8"/>
  <c r="I290" i="8"/>
  <c r="I291" i="8"/>
  <c r="I292" i="8"/>
  <c r="I293" i="8"/>
  <c r="I294" i="8"/>
  <c r="I295" i="8"/>
  <c r="I296" i="8"/>
  <c r="I297" i="8"/>
  <c r="I298" i="8"/>
  <c r="I299" i="8"/>
  <c r="I300" i="8"/>
  <c r="I301" i="8"/>
  <c r="I302" i="8"/>
  <c r="I303" i="8"/>
  <c r="I304" i="8"/>
  <c r="I305" i="8"/>
  <c r="I306" i="8"/>
  <c r="I307" i="8"/>
  <c r="I308" i="8"/>
  <c r="I309" i="8"/>
  <c r="I310" i="8"/>
  <c r="I12" i="8"/>
  <c r="I13" i="8"/>
  <c r="I14" i="8"/>
  <c r="I15" i="8"/>
  <c r="I16" i="8"/>
  <c r="I17" i="8"/>
  <c r="I18" i="8"/>
  <c r="I11" i="8"/>
  <c r="B17" i="7"/>
  <c r="B18" i="7" s="1"/>
  <c r="R1" i="13"/>
  <c r="J301" i="13"/>
  <c r="I301" i="13"/>
  <c r="G301" i="13"/>
  <c r="F301" i="13"/>
  <c r="D301" i="13"/>
  <c r="C301" i="13"/>
  <c r="B301" i="13"/>
  <c r="A301" i="13"/>
  <c r="R301" i="13" s="1"/>
  <c r="J300" i="13"/>
  <c r="I300" i="13"/>
  <c r="G300" i="13"/>
  <c r="F300" i="13"/>
  <c r="D300" i="13"/>
  <c r="C300" i="13"/>
  <c r="B300" i="13"/>
  <c r="A300" i="13"/>
  <c r="R300" i="13" s="1"/>
  <c r="BN7" i="8"/>
  <c r="BN2" i="8" s="1"/>
  <c r="BM7" i="8"/>
  <c r="BM2" i="8" s="1"/>
  <c r="BL7" i="8"/>
  <c r="BL2" i="8" s="1"/>
  <c r="BK7" i="8"/>
  <c r="BK2" i="8" s="1"/>
  <c r="BJ7" i="8"/>
  <c r="BJ2" i="8" s="1"/>
  <c r="BI7" i="8"/>
  <c r="BI2" i="8" s="1"/>
  <c r="BH7" i="8"/>
  <c r="BH2" i="8" s="1"/>
  <c r="BG7" i="8"/>
  <c r="BG2" i="8" s="1"/>
  <c r="BF7" i="8"/>
  <c r="BF2" i="8" s="1"/>
  <c r="BE7" i="8"/>
  <c r="BE2" i="8" s="1"/>
  <c r="BD7" i="8"/>
  <c r="BD2" i="8" s="1"/>
  <c r="BC7" i="8"/>
  <c r="BC2" i="8" s="1"/>
  <c r="BB7" i="8"/>
  <c r="BB2" i="8"/>
  <c r="BA7" i="8"/>
  <c r="BA2" i="8" s="1"/>
  <c r="AZ7" i="8"/>
  <c r="AZ2" i="8"/>
  <c r="AY7" i="8"/>
  <c r="AY2" i="8" s="1"/>
  <c r="AX7" i="8"/>
  <c r="AX2" i="8"/>
  <c r="AW7" i="8"/>
  <c r="AW2" i="8" s="1"/>
  <c r="AV7" i="8"/>
  <c r="AV2" i="8" s="1"/>
  <c r="AU7" i="8"/>
  <c r="AU2" i="8" s="1"/>
  <c r="AT7" i="8"/>
  <c r="AT2" i="8" s="1"/>
  <c r="AS7" i="8"/>
  <c r="AS2" i="8" s="1"/>
  <c r="AR7" i="8"/>
  <c r="AR2" i="8" s="1"/>
  <c r="AQ7" i="8"/>
  <c r="AQ2" i="8" s="1"/>
  <c r="AP7" i="8"/>
  <c r="AP2" i="8" s="1"/>
  <c r="AO7" i="8"/>
  <c r="AO2" i="8" s="1"/>
  <c r="AN7" i="8"/>
  <c r="AN2" i="8" s="1"/>
  <c r="AM7" i="8"/>
  <c r="AM2" i="8" s="1"/>
  <c r="AL7" i="8"/>
  <c r="AL2" i="8" s="1"/>
  <c r="AK7" i="8"/>
  <c r="AK2" i="8" s="1"/>
  <c r="AJ7" i="8"/>
  <c r="AJ2" i="8" s="1"/>
  <c r="AI7" i="8"/>
  <c r="AI2" i="8" s="1"/>
  <c r="AH7" i="8"/>
  <c r="AH2" i="8"/>
  <c r="AG7" i="8"/>
  <c r="AG2" i="8" s="1"/>
  <c r="AF7" i="8"/>
  <c r="AF2" i="8" s="1"/>
  <c r="AE7" i="8"/>
  <c r="AE2" i="8" s="1"/>
  <c r="AD7" i="8"/>
  <c r="AD2" i="8" s="1"/>
  <c r="AC7" i="8"/>
  <c r="AC2" i="8" s="1"/>
  <c r="AB7" i="8"/>
  <c r="AB2" i="8" s="1"/>
  <c r="AA7" i="8"/>
  <c r="AA2" i="8" s="1"/>
  <c r="Z7" i="8"/>
  <c r="Z2" i="8"/>
  <c r="Y7" i="8"/>
  <c r="Y2" i="8" s="1"/>
  <c r="X7" i="8"/>
  <c r="X2" i="8" s="1"/>
  <c r="W7" i="8"/>
  <c r="W2" i="8" s="1"/>
  <c r="V7" i="8"/>
  <c r="V2" i="8" s="1"/>
  <c r="U7" i="8"/>
  <c r="U2" i="8" s="1"/>
  <c r="T7" i="8"/>
  <c r="T2" i="8" s="1"/>
  <c r="S7" i="8"/>
  <c r="S2" i="8" s="1"/>
  <c r="R7" i="8"/>
  <c r="R2" i="8"/>
  <c r="Q7" i="8"/>
  <c r="Q2" i="8" s="1"/>
  <c r="P7" i="8"/>
  <c r="P2" i="8" s="1"/>
  <c r="O7" i="8"/>
  <c r="O2" i="8" s="1"/>
  <c r="N7" i="8"/>
  <c r="N2" i="8" s="1"/>
  <c r="M7" i="8"/>
  <c r="M2" i="8" s="1"/>
  <c r="L7" i="8"/>
  <c r="L2" i="8" s="1"/>
  <c r="M4" i="8"/>
  <c r="N4" i="8"/>
  <c r="O4" i="8"/>
  <c r="P4" i="8"/>
  <c r="Q4" i="8"/>
  <c r="R4" i="8"/>
  <c r="S4" i="8"/>
  <c r="T4" i="8"/>
  <c r="U4" i="8"/>
  <c r="V4" i="8"/>
  <c r="W4" i="8"/>
  <c r="X4" i="8"/>
  <c r="Y4" i="8"/>
  <c r="Z4" i="8"/>
  <c r="AA4" i="8"/>
  <c r="AB4" i="8"/>
  <c r="AC4" i="8"/>
  <c r="AD4" i="8"/>
  <c r="AE4" i="8"/>
  <c r="AF4" i="8"/>
  <c r="AG4" i="8"/>
  <c r="AH4" i="8"/>
  <c r="AI4" i="8"/>
  <c r="AJ4" i="8"/>
  <c r="AK4" i="8"/>
  <c r="AL4" i="8"/>
  <c r="AM4" i="8"/>
  <c r="AN4" i="8"/>
  <c r="AO4" i="8"/>
  <c r="AP4" i="8"/>
  <c r="AQ4" i="8"/>
  <c r="AR4" i="8"/>
  <c r="AS4" i="8"/>
  <c r="AT4" i="8"/>
  <c r="AU4" i="8"/>
  <c r="AV4" i="8"/>
  <c r="AW4" i="8"/>
  <c r="AX4" i="8"/>
  <c r="AY4" i="8"/>
  <c r="AZ4" i="8"/>
  <c r="BA4" i="8"/>
  <c r="BB4" i="8"/>
  <c r="BC4" i="8"/>
  <c r="BD4" i="8"/>
  <c r="BE4" i="8"/>
  <c r="BF4" i="8"/>
  <c r="BG4" i="8"/>
  <c r="BH4" i="8"/>
  <c r="BI4" i="8"/>
  <c r="BJ4" i="8"/>
  <c r="BK4" i="8"/>
  <c r="BL4" i="8"/>
  <c r="BM4" i="8"/>
  <c r="BN4" i="8"/>
  <c r="L4" i="8"/>
  <c r="L6" i="8"/>
  <c r="M6" i="8" s="1"/>
  <c r="B7" i="7"/>
  <c r="B8" i="7"/>
  <c r="L9" i="8"/>
  <c r="M9" i="8"/>
  <c r="N9" i="8"/>
  <c r="O9" i="8"/>
  <c r="P9" i="8"/>
  <c r="Q9" i="8"/>
  <c r="R9" i="8"/>
  <c r="S9" i="8"/>
  <c r="T9" i="8"/>
  <c r="U9" i="8"/>
  <c r="V9" i="8"/>
  <c r="W9" i="8"/>
  <c r="X9" i="8"/>
  <c r="Y9" i="8"/>
  <c r="Z9" i="8"/>
  <c r="AA9" i="8"/>
  <c r="AB9" i="8"/>
  <c r="AC9" i="8"/>
  <c r="AD9" i="8"/>
  <c r="AE9" i="8"/>
  <c r="AF9" i="8"/>
  <c r="AG9" i="8"/>
  <c r="AH9" i="8"/>
  <c r="AI9" i="8"/>
  <c r="AJ9" i="8"/>
  <c r="AK9" i="8"/>
  <c r="AL9" i="8"/>
  <c r="AM9" i="8"/>
  <c r="AN9" i="8"/>
  <c r="AO9" i="8"/>
  <c r="AP9" i="8"/>
  <c r="AQ9" i="8"/>
  <c r="AR9" i="8"/>
  <c r="AS9" i="8"/>
  <c r="AT9" i="8"/>
  <c r="AU9" i="8"/>
  <c r="AV9" i="8"/>
  <c r="AW9" i="8"/>
  <c r="AX9" i="8"/>
  <c r="AY9" i="8"/>
  <c r="AZ9" i="8"/>
  <c r="BA9" i="8"/>
  <c r="BB9" i="8"/>
  <c r="BC9" i="8"/>
  <c r="BD9" i="8"/>
  <c r="BE9" i="8"/>
  <c r="BF9" i="8"/>
  <c r="BG9" i="8"/>
  <c r="BH9" i="8"/>
  <c r="BI9" i="8"/>
  <c r="BJ9" i="8"/>
  <c r="BK9" i="8"/>
  <c r="BL9" i="8"/>
  <c r="BM9" i="8"/>
  <c r="BN9" i="8"/>
  <c r="A2" i="13"/>
  <c r="B2" i="13"/>
  <c r="C2" i="13"/>
  <c r="D2" i="13"/>
  <c r="F2" i="13"/>
  <c r="G2" i="13"/>
  <c r="I2" i="13"/>
  <c r="J2" i="13"/>
  <c r="K2" i="13"/>
  <c r="A3" i="13"/>
  <c r="R3" i="13" s="1"/>
  <c r="B3" i="13"/>
  <c r="C3" i="13"/>
  <c r="D3" i="13"/>
  <c r="F3" i="13"/>
  <c r="G3" i="13"/>
  <c r="I3" i="13"/>
  <c r="J3" i="13"/>
  <c r="A4" i="13"/>
  <c r="B4" i="13"/>
  <c r="C4" i="13"/>
  <c r="D4" i="13"/>
  <c r="F4" i="13"/>
  <c r="G4" i="13"/>
  <c r="I4" i="13"/>
  <c r="J4" i="13"/>
  <c r="A5" i="13"/>
  <c r="B5" i="13"/>
  <c r="C5" i="13"/>
  <c r="D5" i="13"/>
  <c r="F5" i="13"/>
  <c r="G5" i="13"/>
  <c r="I5" i="13"/>
  <c r="J5" i="13"/>
  <c r="A6" i="13"/>
  <c r="B6" i="13"/>
  <c r="C6" i="13"/>
  <c r="D6" i="13"/>
  <c r="F6" i="13"/>
  <c r="G6" i="13"/>
  <c r="H6" i="13" s="1"/>
  <c r="I6" i="13"/>
  <c r="J6" i="13"/>
  <c r="A7" i="13"/>
  <c r="B7" i="13"/>
  <c r="C7" i="13"/>
  <c r="D7" i="13"/>
  <c r="F7" i="13"/>
  <c r="G7" i="13"/>
  <c r="I7" i="13"/>
  <c r="J7" i="13"/>
  <c r="A8" i="13"/>
  <c r="B8" i="13"/>
  <c r="C8" i="13"/>
  <c r="D8" i="13"/>
  <c r="F8" i="13"/>
  <c r="G8" i="13"/>
  <c r="I8" i="13"/>
  <c r="J8" i="13"/>
  <c r="A9" i="13"/>
  <c r="R9" i="13" s="1"/>
  <c r="B9" i="13"/>
  <c r="C9" i="13"/>
  <c r="E9" i="13" s="1"/>
  <c r="D9" i="13"/>
  <c r="F9" i="13"/>
  <c r="G9" i="13"/>
  <c r="I9" i="13"/>
  <c r="J9" i="13"/>
  <c r="A10" i="13"/>
  <c r="B10" i="13"/>
  <c r="C10" i="13"/>
  <c r="D10" i="13"/>
  <c r="F10" i="13"/>
  <c r="G10" i="13"/>
  <c r="I10" i="13"/>
  <c r="J10" i="13"/>
  <c r="A11" i="13"/>
  <c r="B11" i="13"/>
  <c r="C11" i="13"/>
  <c r="D11" i="13"/>
  <c r="F11" i="13"/>
  <c r="G11" i="13"/>
  <c r="H11" i="13" s="1"/>
  <c r="I11" i="13"/>
  <c r="J11" i="13"/>
  <c r="A12" i="13"/>
  <c r="B12" i="13"/>
  <c r="C12" i="13"/>
  <c r="D12" i="13"/>
  <c r="F12" i="13"/>
  <c r="G12" i="13"/>
  <c r="I12" i="13"/>
  <c r="J12" i="13"/>
  <c r="A13" i="13"/>
  <c r="B13" i="13"/>
  <c r="C13" i="13"/>
  <c r="D13" i="13"/>
  <c r="F13" i="13"/>
  <c r="G13" i="13"/>
  <c r="I13" i="13"/>
  <c r="J13" i="13"/>
  <c r="A14" i="13"/>
  <c r="B14" i="13"/>
  <c r="C14" i="13"/>
  <c r="E14" i="13" s="1"/>
  <c r="M14" i="13" s="1"/>
  <c r="D14" i="13"/>
  <c r="F14" i="13"/>
  <c r="G14" i="13"/>
  <c r="I14" i="13"/>
  <c r="J14" i="13"/>
  <c r="A15" i="13"/>
  <c r="B15" i="13"/>
  <c r="C15" i="13"/>
  <c r="D15" i="13"/>
  <c r="E15" i="13" s="1"/>
  <c r="F15" i="13"/>
  <c r="G15" i="13"/>
  <c r="I15" i="13"/>
  <c r="J15" i="13"/>
  <c r="A16" i="13"/>
  <c r="B16" i="13"/>
  <c r="C16" i="13"/>
  <c r="D16" i="13"/>
  <c r="F16" i="13"/>
  <c r="G16" i="13"/>
  <c r="I16" i="13"/>
  <c r="J16" i="13"/>
  <c r="A17" i="13"/>
  <c r="B17" i="13"/>
  <c r="C17" i="13"/>
  <c r="D17" i="13"/>
  <c r="F17" i="13"/>
  <c r="G17" i="13"/>
  <c r="I17" i="13"/>
  <c r="J17" i="13"/>
  <c r="A18" i="13"/>
  <c r="B18" i="13"/>
  <c r="C18" i="13"/>
  <c r="D18" i="13"/>
  <c r="F18" i="13"/>
  <c r="G18" i="13"/>
  <c r="I18" i="13"/>
  <c r="J18" i="13"/>
  <c r="A19" i="13"/>
  <c r="R19" i="13"/>
  <c r="B19" i="13"/>
  <c r="C19" i="13"/>
  <c r="D19" i="13"/>
  <c r="F19" i="13"/>
  <c r="G19" i="13"/>
  <c r="I19" i="13"/>
  <c r="J19" i="13"/>
  <c r="A20" i="13"/>
  <c r="B20" i="13"/>
  <c r="C20" i="13"/>
  <c r="D20" i="13"/>
  <c r="F20" i="13"/>
  <c r="G20" i="13"/>
  <c r="I20" i="13"/>
  <c r="J20" i="13"/>
  <c r="A21" i="13"/>
  <c r="B21" i="13"/>
  <c r="C21" i="13"/>
  <c r="D21" i="13"/>
  <c r="F21" i="13"/>
  <c r="G21" i="13"/>
  <c r="I21" i="13"/>
  <c r="J21" i="13"/>
  <c r="A22" i="13"/>
  <c r="B22" i="13"/>
  <c r="C22" i="13"/>
  <c r="D22" i="13"/>
  <c r="F22" i="13"/>
  <c r="G22" i="13"/>
  <c r="I22" i="13"/>
  <c r="J22" i="13"/>
  <c r="A23" i="13"/>
  <c r="R23" i="13" s="1"/>
  <c r="B23" i="13"/>
  <c r="C23" i="13"/>
  <c r="D23" i="13"/>
  <c r="F23" i="13"/>
  <c r="G23" i="13"/>
  <c r="I23" i="13"/>
  <c r="J23" i="13"/>
  <c r="A24" i="13"/>
  <c r="B24" i="13"/>
  <c r="C24" i="13"/>
  <c r="D24" i="13"/>
  <c r="F24" i="13"/>
  <c r="G24" i="13"/>
  <c r="I24" i="13"/>
  <c r="J24" i="13"/>
  <c r="A25" i="13"/>
  <c r="R25" i="13" s="1"/>
  <c r="B25" i="13"/>
  <c r="C25" i="13"/>
  <c r="E25" i="13" s="1"/>
  <c r="D25" i="13"/>
  <c r="F25" i="13"/>
  <c r="G25" i="13"/>
  <c r="I25" i="13"/>
  <c r="J25" i="13"/>
  <c r="A26" i="13"/>
  <c r="R26" i="13"/>
  <c r="B26" i="13"/>
  <c r="C26" i="13"/>
  <c r="D26" i="13"/>
  <c r="F26" i="13"/>
  <c r="G26" i="13"/>
  <c r="I26" i="13"/>
  <c r="J26" i="13"/>
  <c r="A27" i="13"/>
  <c r="B27" i="13"/>
  <c r="C27" i="13"/>
  <c r="D27" i="13"/>
  <c r="F27" i="13"/>
  <c r="H27" i="13" s="1"/>
  <c r="G27" i="13"/>
  <c r="I27" i="13"/>
  <c r="J27" i="13"/>
  <c r="A28" i="13"/>
  <c r="R28" i="13"/>
  <c r="B28" i="13"/>
  <c r="C28" i="13"/>
  <c r="D28" i="13"/>
  <c r="F28" i="13"/>
  <c r="G28" i="13"/>
  <c r="I28" i="13"/>
  <c r="J28" i="13"/>
  <c r="A29" i="13"/>
  <c r="B29" i="13"/>
  <c r="C29" i="13"/>
  <c r="D29" i="13"/>
  <c r="F29" i="13"/>
  <c r="G29" i="13"/>
  <c r="I29" i="13"/>
  <c r="J29" i="13"/>
  <c r="A30" i="13"/>
  <c r="R30" i="13" s="1"/>
  <c r="B30" i="13"/>
  <c r="C30" i="13"/>
  <c r="D30" i="13"/>
  <c r="F30" i="13"/>
  <c r="G30" i="13"/>
  <c r="I30" i="13"/>
  <c r="J30" i="13"/>
  <c r="A31" i="13"/>
  <c r="R31" i="13" s="1"/>
  <c r="B31" i="13"/>
  <c r="C31" i="13"/>
  <c r="D31" i="13"/>
  <c r="F31" i="13"/>
  <c r="G31" i="13"/>
  <c r="H31" i="13"/>
  <c r="I31" i="13"/>
  <c r="J31" i="13"/>
  <c r="A32" i="13"/>
  <c r="B32" i="13"/>
  <c r="C32" i="13"/>
  <c r="D32" i="13"/>
  <c r="F32" i="13"/>
  <c r="G32" i="13"/>
  <c r="I32" i="13"/>
  <c r="J32" i="13"/>
  <c r="A33" i="13"/>
  <c r="B33" i="13"/>
  <c r="C33" i="13"/>
  <c r="D33" i="13"/>
  <c r="F33" i="13"/>
  <c r="H33" i="13" s="1"/>
  <c r="G33" i="13"/>
  <c r="I33" i="13"/>
  <c r="J33" i="13"/>
  <c r="A34" i="13"/>
  <c r="B34" i="13"/>
  <c r="C34" i="13"/>
  <c r="D34" i="13"/>
  <c r="F34" i="13"/>
  <c r="G34" i="13"/>
  <c r="I34" i="13"/>
  <c r="J34" i="13"/>
  <c r="A35" i="13"/>
  <c r="R35" i="13"/>
  <c r="B35" i="13"/>
  <c r="C35" i="13"/>
  <c r="D35" i="13"/>
  <c r="F35" i="13"/>
  <c r="G35" i="13"/>
  <c r="I35" i="13"/>
  <c r="K35" i="13" s="1"/>
  <c r="J35" i="13"/>
  <c r="A36" i="13"/>
  <c r="B36" i="13"/>
  <c r="C36" i="13"/>
  <c r="D36" i="13"/>
  <c r="F36" i="13"/>
  <c r="G36" i="13"/>
  <c r="I36" i="13"/>
  <c r="J36" i="13"/>
  <c r="A37" i="13"/>
  <c r="B37" i="13"/>
  <c r="C37" i="13"/>
  <c r="D37" i="13"/>
  <c r="F37" i="13"/>
  <c r="G37" i="13"/>
  <c r="I37" i="13"/>
  <c r="J37" i="13"/>
  <c r="A38" i="13"/>
  <c r="B38" i="13"/>
  <c r="C38" i="13"/>
  <c r="D38" i="13"/>
  <c r="F38" i="13"/>
  <c r="G38" i="13"/>
  <c r="I38" i="13"/>
  <c r="J38" i="13"/>
  <c r="A39" i="13"/>
  <c r="B39" i="13"/>
  <c r="C39" i="13"/>
  <c r="D39" i="13"/>
  <c r="F39" i="13"/>
  <c r="G39" i="13"/>
  <c r="I39" i="13"/>
  <c r="J39" i="13"/>
  <c r="A40" i="13"/>
  <c r="B40" i="13"/>
  <c r="C40" i="13"/>
  <c r="D40" i="13"/>
  <c r="F40" i="13"/>
  <c r="G40" i="13"/>
  <c r="I40" i="13"/>
  <c r="J40" i="13"/>
  <c r="A41" i="13"/>
  <c r="B41" i="13"/>
  <c r="C41" i="13"/>
  <c r="D41" i="13"/>
  <c r="F41" i="13"/>
  <c r="G41" i="13"/>
  <c r="I41" i="13"/>
  <c r="J41" i="13"/>
  <c r="A42" i="13"/>
  <c r="L42" i="13" s="1"/>
  <c r="B42" i="13"/>
  <c r="C42" i="13"/>
  <c r="D42" i="13"/>
  <c r="F42" i="13"/>
  <c r="G42" i="13"/>
  <c r="I42" i="13"/>
  <c r="J42" i="13"/>
  <c r="A43" i="13"/>
  <c r="B43" i="13"/>
  <c r="C43" i="13"/>
  <c r="D43" i="13"/>
  <c r="F43" i="13"/>
  <c r="G43" i="13"/>
  <c r="I43" i="13"/>
  <c r="J43" i="13"/>
  <c r="A44" i="13"/>
  <c r="B44" i="13"/>
  <c r="C44" i="13"/>
  <c r="D44" i="13"/>
  <c r="F44" i="13"/>
  <c r="G44" i="13"/>
  <c r="I44" i="13"/>
  <c r="J44" i="13"/>
  <c r="A45" i="13"/>
  <c r="L45" i="13" s="1"/>
  <c r="B45" i="13"/>
  <c r="C45" i="13"/>
  <c r="D45" i="13"/>
  <c r="F45" i="13"/>
  <c r="G45" i="13"/>
  <c r="H45" i="13" s="1"/>
  <c r="I45" i="13"/>
  <c r="J45" i="13"/>
  <c r="A46" i="13"/>
  <c r="R46" i="13" s="1"/>
  <c r="B46" i="13"/>
  <c r="C46" i="13"/>
  <c r="D46" i="13"/>
  <c r="F46" i="13"/>
  <c r="G46" i="13"/>
  <c r="I46" i="13"/>
  <c r="J46" i="13"/>
  <c r="A47" i="13"/>
  <c r="B47" i="13"/>
  <c r="C47" i="13"/>
  <c r="D47" i="13"/>
  <c r="F47" i="13"/>
  <c r="G47" i="13"/>
  <c r="I47" i="13"/>
  <c r="J47" i="13"/>
  <c r="A48" i="13"/>
  <c r="B48" i="13"/>
  <c r="C48" i="13"/>
  <c r="D48" i="13"/>
  <c r="F48" i="13"/>
  <c r="G48" i="13"/>
  <c r="I48" i="13"/>
  <c r="J48" i="13"/>
  <c r="A49" i="13"/>
  <c r="B49" i="13"/>
  <c r="C49" i="13"/>
  <c r="D49" i="13"/>
  <c r="F49" i="13"/>
  <c r="G49" i="13"/>
  <c r="I49" i="13"/>
  <c r="J49" i="13"/>
  <c r="A50" i="13"/>
  <c r="B50" i="13"/>
  <c r="C50" i="13"/>
  <c r="D50" i="13"/>
  <c r="F50" i="13"/>
  <c r="G50" i="13"/>
  <c r="I50" i="13"/>
  <c r="J50" i="13"/>
  <c r="A51" i="13"/>
  <c r="R51" i="13"/>
  <c r="B51" i="13"/>
  <c r="C51" i="13"/>
  <c r="D51" i="13"/>
  <c r="F51" i="13"/>
  <c r="G51" i="13"/>
  <c r="I51" i="13"/>
  <c r="J51" i="13"/>
  <c r="A52" i="13"/>
  <c r="B52" i="13"/>
  <c r="C52" i="13"/>
  <c r="D52" i="13"/>
  <c r="F52" i="13"/>
  <c r="G52" i="13"/>
  <c r="I52" i="13"/>
  <c r="J52" i="13"/>
  <c r="A53" i="13"/>
  <c r="B53" i="13"/>
  <c r="C53" i="13"/>
  <c r="D53" i="13"/>
  <c r="F53" i="13"/>
  <c r="G53" i="13"/>
  <c r="H53" i="13"/>
  <c r="I53" i="13"/>
  <c r="J53" i="13"/>
  <c r="A54" i="13"/>
  <c r="B54" i="13"/>
  <c r="C54" i="13"/>
  <c r="E54" i="13" s="1"/>
  <c r="D54" i="13"/>
  <c r="F54" i="13"/>
  <c r="G54" i="13"/>
  <c r="I54" i="13"/>
  <c r="J54" i="13"/>
  <c r="A55" i="13"/>
  <c r="R55" i="13" s="1"/>
  <c r="B55" i="13"/>
  <c r="C55" i="13"/>
  <c r="D55" i="13"/>
  <c r="F55" i="13"/>
  <c r="H55" i="13" s="1"/>
  <c r="G55" i="13"/>
  <c r="I55" i="13"/>
  <c r="J55" i="13"/>
  <c r="K55" i="13" s="1"/>
  <c r="A56" i="13"/>
  <c r="B56" i="13"/>
  <c r="C56" i="13"/>
  <c r="D56" i="13"/>
  <c r="F56" i="13"/>
  <c r="G56" i="13"/>
  <c r="I56" i="13"/>
  <c r="J56" i="13"/>
  <c r="A57" i="13"/>
  <c r="B57" i="13"/>
  <c r="C57" i="13"/>
  <c r="D57" i="13"/>
  <c r="F57" i="13"/>
  <c r="G57" i="13"/>
  <c r="I57" i="13"/>
  <c r="J57" i="13"/>
  <c r="K57" i="13" s="1"/>
  <c r="A58" i="13"/>
  <c r="R58" i="13" s="1"/>
  <c r="B58" i="13"/>
  <c r="C58" i="13"/>
  <c r="D58" i="13"/>
  <c r="F58" i="13"/>
  <c r="G58" i="13"/>
  <c r="I58" i="13"/>
  <c r="J58" i="13"/>
  <c r="A59" i="13"/>
  <c r="B59" i="13"/>
  <c r="C59" i="13"/>
  <c r="E59" i="13" s="1"/>
  <c r="M59" i="13" s="1"/>
  <c r="D59" i="13"/>
  <c r="F59" i="13"/>
  <c r="G59" i="13"/>
  <c r="I59" i="13"/>
  <c r="J59" i="13"/>
  <c r="K59" i="13" s="1"/>
  <c r="A60" i="13"/>
  <c r="R60" i="13" s="1"/>
  <c r="B60" i="13"/>
  <c r="C60" i="13"/>
  <c r="D60" i="13"/>
  <c r="E60" i="13" s="1"/>
  <c r="F60" i="13"/>
  <c r="H60" i="13" s="1"/>
  <c r="G60" i="13"/>
  <c r="I60" i="13"/>
  <c r="J60" i="13"/>
  <c r="A61" i="13"/>
  <c r="B61" i="13"/>
  <c r="C61" i="13"/>
  <c r="D61" i="13"/>
  <c r="F61" i="13"/>
  <c r="G61" i="13"/>
  <c r="I61" i="13"/>
  <c r="K61" i="13" s="1"/>
  <c r="J61" i="13"/>
  <c r="A62" i="13"/>
  <c r="B62" i="13"/>
  <c r="C62" i="13"/>
  <c r="D62" i="13"/>
  <c r="F62" i="13"/>
  <c r="G62" i="13"/>
  <c r="I62" i="13"/>
  <c r="J62" i="13"/>
  <c r="K62" i="13" s="1"/>
  <c r="A63" i="13"/>
  <c r="R63" i="13" s="1"/>
  <c r="B63" i="13"/>
  <c r="C63" i="13"/>
  <c r="D63" i="13"/>
  <c r="F63" i="13"/>
  <c r="G63" i="13"/>
  <c r="I63" i="13"/>
  <c r="J63" i="13"/>
  <c r="A64" i="13"/>
  <c r="R64" i="13" s="1"/>
  <c r="B64" i="13"/>
  <c r="C64" i="13"/>
  <c r="D64" i="13"/>
  <c r="F64" i="13"/>
  <c r="G64" i="13"/>
  <c r="I64" i="13"/>
  <c r="J64" i="13"/>
  <c r="A65" i="13"/>
  <c r="B65" i="13"/>
  <c r="C65" i="13"/>
  <c r="D65" i="13"/>
  <c r="F65" i="13"/>
  <c r="G65" i="13"/>
  <c r="I65" i="13"/>
  <c r="J65" i="13"/>
  <c r="A66" i="13"/>
  <c r="B66" i="13"/>
  <c r="C66" i="13"/>
  <c r="D66" i="13"/>
  <c r="F66" i="13"/>
  <c r="G66" i="13"/>
  <c r="I66" i="13"/>
  <c r="K66" i="13" s="1"/>
  <c r="J66" i="13"/>
  <c r="A67" i="13"/>
  <c r="B67" i="13"/>
  <c r="C67" i="13"/>
  <c r="D67" i="13"/>
  <c r="F67" i="13"/>
  <c r="G67" i="13"/>
  <c r="I67" i="13"/>
  <c r="J67" i="13"/>
  <c r="A68" i="13"/>
  <c r="B68" i="13"/>
  <c r="C68" i="13"/>
  <c r="D68" i="13"/>
  <c r="F68" i="13"/>
  <c r="G68" i="13"/>
  <c r="I68" i="13"/>
  <c r="J68" i="13"/>
  <c r="A69" i="13"/>
  <c r="R69" i="13"/>
  <c r="B69" i="13"/>
  <c r="C69" i="13"/>
  <c r="D69" i="13"/>
  <c r="F69" i="13"/>
  <c r="G69" i="13"/>
  <c r="I69" i="13"/>
  <c r="J69" i="13"/>
  <c r="A70" i="13"/>
  <c r="R70" i="13" s="1"/>
  <c r="B70" i="13"/>
  <c r="C70" i="13"/>
  <c r="D70" i="13"/>
  <c r="F70" i="13"/>
  <c r="G70" i="13"/>
  <c r="I70" i="13"/>
  <c r="J70" i="13"/>
  <c r="A71" i="13"/>
  <c r="R71" i="13" s="1"/>
  <c r="B71" i="13"/>
  <c r="C71" i="13"/>
  <c r="D71" i="13"/>
  <c r="F71" i="13"/>
  <c r="G71" i="13"/>
  <c r="H71" i="13"/>
  <c r="I71" i="13"/>
  <c r="J71" i="13"/>
  <c r="A72" i="13"/>
  <c r="R72" i="13" s="1"/>
  <c r="B72" i="13"/>
  <c r="C72" i="13"/>
  <c r="D72" i="13"/>
  <c r="F72" i="13"/>
  <c r="G72" i="13"/>
  <c r="I72" i="13"/>
  <c r="J72" i="13"/>
  <c r="A73" i="13"/>
  <c r="R73" i="13" s="1"/>
  <c r="B73" i="13"/>
  <c r="C73" i="13"/>
  <c r="D73" i="13"/>
  <c r="F73" i="13"/>
  <c r="G73" i="13"/>
  <c r="H73" i="13" s="1"/>
  <c r="I73" i="13"/>
  <c r="J73" i="13"/>
  <c r="A74" i="13"/>
  <c r="R74" i="13"/>
  <c r="B74" i="13"/>
  <c r="C74" i="13"/>
  <c r="D74" i="13"/>
  <c r="F74" i="13"/>
  <c r="G74" i="13"/>
  <c r="I74" i="13"/>
  <c r="J74" i="13"/>
  <c r="A75" i="13"/>
  <c r="B75" i="13"/>
  <c r="C75" i="13"/>
  <c r="D75" i="13"/>
  <c r="F75" i="13"/>
  <c r="G75" i="13"/>
  <c r="I75" i="13"/>
  <c r="J75" i="13"/>
  <c r="A76" i="13"/>
  <c r="R76" i="13"/>
  <c r="B76" i="13"/>
  <c r="C76" i="13"/>
  <c r="D76" i="13"/>
  <c r="F76" i="13"/>
  <c r="G76" i="13"/>
  <c r="I76" i="13"/>
  <c r="J76" i="13"/>
  <c r="A77" i="13"/>
  <c r="R77" i="13"/>
  <c r="B77" i="13"/>
  <c r="C77" i="13"/>
  <c r="D77" i="13"/>
  <c r="F77" i="13"/>
  <c r="G77" i="13"/>
  <c r="I77" i="13"/>
  <c r="J77" i="13"/>
  <c r="A78" i="13"/>
  <c r="R78" i="13"/>
  <c r="B78" i="13"/>
  <c r="C78" i="13"/>
  <c r="D78" i="13"/>
  <c r="F78" i="13"/>
  <c r="G78" i="13"/>
  <c r="I78" i="13"/>
  <c r="J78" i="13"/>
  <c r="A79" i="13"/>
  <c r="R79" i="13" s="1"/>
  <c r="B79" i="13"/>
  <c r="C79" i="13"/>
  <c r="D79" i="13"/>
  <c r="F79" i="13"/>
  <c r="H79" i="13" s="1"/>
  <c r="G79" i="13"/>
  <c r="I79" i="13"/>
  <c r="K79" i="13" s="1"/>
  <c r="J79" i="13"/>
  <c r="A80" i="13"/>
  <c r="R80" i="13"/>
  <c r="B80" i="13"/>
  <c r="C80" i="13"/>
  <c r="D80" i="13"/>
  <c r="E80" i="13" s="1"/>
  <c r="F80" i="13"/>
  <c r="G80" i="13"/>
  <c r="I80" i="13"/>
  <c r="J80" i="13"/>
  <c r="A81" i="13"/>
  <c r="L81" i="13" s="1"/>
  <c r="B81" i="13"/>
  <c r="C81" i="13"/>
  <c r="D81" i="13"/>
  <c r="F81" i="13"/>
  <c r="G81" i="13"/>
  <c r="H81" i="13" s="1"/>
  <c r="I81" i="13"/>
  <c r="K81" i="13" s="1"/>
  <c r="J81" i="13"/>
  <c r="A82" i="13"/>
  <c r="R82" i="13"/>
  <c r="B82" i="13"/>
  <c r="C82" i="13"/>
  <c r="D82" i="13"/>
  <c r="F82" i="13"/>
  <c r="G82" i="13"/>
  <c r="I82" i="13"/>
  <c r="J82" i="13"/>
  <c r="A83" i="13"/>
  <c r="R83" i="13" s="1"/>
  <c r="B83" i="13"/>
  <c r="C83" i="13"/>
  <c r="D83" i="13"/>
  <c r="F83" i="13"/>
  <c r="G83" i="13"/>
  <c r="I83" i="13"/>
  <c r="J83" i="13"/>
  <c r="A84" i="13"/>
  <c r="L84" i="13" s="1"/>
  <c r="R84" i="13"/>
  <c r="B84" i="13"/>
  <c r="C84" i="13"/>
  <c r="D84" i="13"/>
  <c r="F84" i="13"/>
  <c r="G84" i="13"/>
  <c r="I84" i="13"/>
  <c r="J84" i="13"/>
  <c r="A85" i="13"/>
  <c r="B85" i="13"/>
  <c r="C85" i="13"/>
  <c r="D85" i="13"/>
  <c r="F85" i="13"/>
  <c r="G85" i="13"/>
  <c r="I85" i="13"/>
  <c r="J85" i="13"/>
  <c r="A86" i="13"/>
  <c r="B86" i="13"/>
  <c r="C86" i="13"/>
  <c r="D86" i="13"/>
  <c r="F86" i="13"/>
  <c r="G86" i="13"/>
  <c r="I86" i="13"/>
  <c r="J86" i="13"/>
  <c r="A87" i="13"/>
  <c r="B87" i="13"/>
  <c r="C87" i="13"/>
  <c r="D87" i="13"/>
  <c r="F87" i="13"/>
  <c r="G87" i="13"/>
  <c r="I87" i="13"/>
  <c r="J87" i="13"/>
  <c r="A88" i="13"/>
  <c r="B88" i="13"/>
  <c r="C88" i="13"/>
  <c r="D88" i="13"/>
  <c r="F88" i="13"/>
  <c r="G88" i="13"/>
  <c r="I88" i="13"/>
  <c r="J88" i="13"/>
  <c r="K88" i="13" s="1"/>
  <c r="A89" i="13"/>
  <c r="R89" i="13" s="1"/>
  <c r="B89" i="13"/>
  <c r="C89" i="13"/>
  <c r="D89" i="13"/>
  <c r="F89" i="13"/>
  <c r="G89" i="13"/>
  <c r="I89" i="13"/>
  <c r="J89" i="13"/>
  <c r="A90" i="13"/>
  <c r="L90" i="13" s="1"/>
  <c r="B90" i="13"/>
  <c r="C90" i="13"/>
  <c r="D90" i="13"/>
  <c r="F90" i="13"/>
  <c r="G90" i="13"/>
  <c r="I90" i="13"/>
  <c r="J90" i="13"/>
  <c r="A91" i="13"/>
  <c r="L91" i="13" s="1"/>
  <c r="B91" i="13"/>
  <c r="C91" i="13"/>
  <c r="D91" i="13"/>
  <c r="F91" i="13"/>
  <c r="G91" i="13"/>
  <c r="I91" i="13"/>
  <c r="J91" i="13"/>
  <c r="A92" i="13"/>
  <c r="R92" i="13"/>
  <c r="B92" i="13"/>
  <c r="C92" i="13"/>
  <c r="D92" i="13"/>
  <c r="E92" i="13" s="1"/>
  <c r="F92" i="13"/>
  <c r="G92" i="13"/>
  <c r="I92" i="13"/>
  <c r="J92" i="13"/>
  <c r="A93" i="13"/>
  <c r="R93" i="13" s="1"/>
  <c r="B93" i="13"/>
  <c r="C93" i="13"/>
  <c r="D93" i="13"/>
  <c r="F93" i="13"/>
  <c r="G93" i="13"/>
  <c r="H93" i="13" s="1"/>
  <c r="I93" i="13"/>
  <c r="J93" i="13"/>
  <c r="A94" i="13"/>
  <c r="R94" i="13"/>
  <c r="B94" i="13"/>
  <c r="C94" i="13"/>
  <c r="D94" i="13"/>
  <c r="F94" i="13"/>
  <c r="G94" i="13"/>
  <c r="I94" i="13"/>
  <c r="J94" i="13"/>
  <c r="A95" i="13"/>
  <c r="R95" i="13" s="1"/>
  <c r="B95" i="13"/>
  <c r="C95" i="13"/>
  <c r="D95" i="13"/>
  <c r="F95" i="13"/>
  <c r="G95" i="13"/>
  <c r="I95" i="13"/>
  <c r="J95" i="13"/>
  <c r="A96" i="13"/>
  <c r="B96" i="13"/>
  <c r="C96" i="13"/>
  <c r="D96" i="13"/>
  <c r="F96" i="13"/>
  <c r="G96" i="13"/>
  <c r="I96" i="13"/>
  <c r="J96" i="13"/>
  <c r="A97" i="13"/>
  <c r="R97" i="13"/>
  <c r="B97" i="13"/>
  <c r="C97" i="13"/>
  <c r="D97" i="13"/>
  <c r="F97" i="13"/>
  <c r="G97" i="13"/>
  <c r="I97" i="13"/>
  <c r="J97" i="13"/>
  <c r="A98" i="13"/>
  <c r="L98" i="13" s="1"/>
  <c r="B98" i="13"/>
  <c r="C98" i="13"/>
  <c r="E98" i="13" s="1"/>
  <c r="D98" i="13"/>
  <c r="F98" i="13"/>
  <c r="G98" i="13"/>
  <c r="I98" i="13"/>
  <c r="J98" i="13"/>
  <c r="A99" i="13"/>
  <c r="L99" i="13" s="1"/>
  <c r="B99" i="13"/>
  <c r="C99" i="13"/>
  <c r="D99" i="13"/>
  <c r="F99" i="13"/>
  <c r="G99" i="13"/>
  <c r="I99" i="13"/>
  <c r="K99" i="13" s="1"/>
  <c r="J99" i="13"/>
  <c r="A100" i="13"/>
  <c r="R100" i="13" s="1"/>
  <c r="B100" i="13"/>
  <c r="C100" i="13"/>
  <c r="D100" i="13"/>
  <c r="F100" i="13"/>
  <c r="G100" i="13"/>
  <c r="I100" i="13"/>
  <c r="J100" i="13"/>
  <c r="A101" i="13"/>
  <c r="R101" i="13"/>
  <c r="B101" i="13"/>
  <c r="C101" i="13"/>
  <c r="D101" i="13"/>
  <c r="F101" i="13"/>
  <c r="G101" i="13"/>
  <c r="I101" i="13"/>
  <c r="J101" i="13"/>
  <c r="A102" i="13"/>
  <c r="R102" i="13" s="1"/>
  <c r="B102" i="13"/>
  <c r="C102" i="13"/>
  <c r="E102" i="13" s="1"/>
  <c r="D102" i="13"/>
  <c r="F102" i="13"/>
  <c r="G102" i="13"/>
  <c r="I102" i="13"/>
  <c r="J102" i="13"/>
  <c r="A103" i="13"/>
  <c r="L103" i="13" s="1"/>
  <c r="B103" i="13"/>
  <c r="C103" i="13"/>
  <c r="D103" i="13"/>
  <c r="F103" i="13"/>
  <c r="G103" i="13"/>
  <c r="I103" i="13"/>
  <c r="J103" i="13"/>
  <c r="A104" i="13"/>
  <c r="R104" i="13"/>
  <c r="B104" i="13"/>
  <c r="C104" i="13"/>
  <c r="D104" i="13"/>
  <c r="F104" i="13"/>
  <c r="G104" i="13"/>
  <c r="I104" i="13"/>
  <c r="J104" i="13"/>
  <c r="A105" i="13"/>
  <c r="R105" i="13" s="1"/>
  <c r="B105" i="13"/>
  <c r="C105" i="13"/>
  <c r="E105" i="13" s="1"/>
  <c r="D105" i="13"/>
  <c r="F105" i="13"/>
  <c r="G105" i="13"/>
  <c r="I105" i="13"/>
  <c r="J105" i="13"/>
  <c r="A106" i="13"/>
  <c r="B106" i="13"/>
  <c r="C106" i="13"/>
  <c r="D106" i="13"/>
  <c r="F106" i="13"/>
  <c r="G106" i="13"/>
  <c r="I106" i="13"/>
  <c r="J106" i="13"/>
  <c r="A107" i="13"/>
  <c r="B107" i="13"/>
  <c r="C107" i="13"/>
  <c r="D107" i="13"/>
  <c r="F107" i="13"/>
  <c r="G107" i="13"/>
  <c r="I107" i="13"/>
  <c r="J107" i="13"/>
  <c r="A108" i="13"/>
  <c r="R108" i="13" s="1"/>
  <c r="B108" i="13"/>
  <c r="C108" i="13"/>
  <c r="D108" i="13"/>
  <c r="F108" i="13"/>
  <c r="H108" i="13" s="1"/>
  <c r="G108" i="13"/>
  <c r="I108" i="13"/>
  <c r="J108" i="13"/>
  <c r="A109" i="13"/>
  <c r="R109" i="13" s="1"/>
  <c r="B109" i="13"/>
  <c r="C109" i="13"/>
  <c r="D109" i="13"/>
  <c r="F109" i="13"/>
  <c r="G109" i="13"/>
  <c r="I109" i="13"/>
  <c r="J109" i="13"/>
  <c r="A110" i="13"/>
  <c r="R110" i="13"/>
  <c r="B110" i="13"/>
  <c r="C110" i="13"/>
  <c r="D110" i="13"/>
  <c r="F110" i="13"/>
  <c r="G110" i="13"/>
  <c r="I110" i="13"/>
  <c r="J110" i="13"/>
  <c r="A111" i="13"/>
  <c r="R111" i="13" s="1"/>
  <c r="B111" i="13"/>
  <c r="C111" i="13"/>
  <c r="D111" i="13"/>
  <c r="F111" i="13"/>
  <c r="G111" i="13"/>
  <c r="I111" i="13"/>
  <c r="J111" i="13"/>
  <c r="A112" i="13"/>
  <c r="L112" i="13"/>
  <c r="B112" i="13"/>
  <c r="C112" i="13"/>
  <c r="D112" i="13"/>
  <c r="F112" i="13"/>
  <c r="H112" i="13" s="1"/>
  <c r="G112" i="13"/>
  <c r="I112" i="13"/>
  <c r="J112" i="13"/>
  <c r="K112" i="13" s="1"/>
  <c r="A113" i="13"/>
  <c r="R113" i="13" s="1"/>
  <c r="B113" i="13"/>
  <c r="C113" i="13"/>
  <c r="D113" i="13"/>
  <c r="F113" i="13"/>
  <c r="G113" i="13"/>
  <c r="I113" i="13"/>
  <c r="J113" i="13"/>
  <c r="A114" i="13"/>
  <c r="L114" i="13"/>
  <c r="B114" i="13"/>
  <c r="C114" i="13"/>
  <c r="D114" i="13"/>
  <c r="F114" i="13"/>
  <c r="G114" i="13"/>
  <c r="I114" i="13"/>
  <c r="J114" i="13"/>
  <c r="A115" i="13"/>
  <c r="R115" i="13" s="1"/>
  <c r="B115" i="13"/>
  <c r="C115" i="13"/>
  <c r="D115" i="13"/>
  <c r="F115" i="13"/>
  <c r="H115" i="13" s="1"/>
  <c r="G115" i="13"/>
  <c r="I115" i="13"/>
  <c r="J115" i="13"/>
  <c r="A116" i="13"/>
  <c r="R116" i="13" s="1"/>
  <c r="B116" i="13"/>
  <c r="C116" i="13"/>
  <c r="D116" i="13"/>
  <c r="F116" i="13"/>
  <c r="G116" i="13"/>
  <c r="I116" i="13"/>
  <c r="J116" i="13"/>
  <c r="A117" i="13"/>
  <c r="L117" i="13" s="1"/>
  <c r="B117" i="13"/>
  <c r="C117" i="13"/>
  <c r="D117" i="13"/>
  <c r="F117" i="13"/>
  <c r="G117" i="13"/>
  <c r="I117" i="13"/>
  <c r="J117" i="13"/>
  <c r="A118" i="13"/>
  <c r="B118" i="13"/>
  <c r="C118" i="13"/>
  <c r="E118" i="13" s="1"/>
  <c r="M118" i="13" s="1"/>
  <c r="D118" i="13"/>
  <c r="F118" i="13"/>
  <c r="G118" i="13"/>
  <c r="I118" i="13"/>
  <c r="J118" i="13"/>
  <c r="A119" i="13"/>
  <c r="R119" i="13" s="1"/>
  <c r="B119" i="13"/>
  <c r="C119" i="13"/>
  <c r="D119" i="13"/>
  <c r="E119" i="13" s="1"/>
  <c r="M119" i="13" s="1"/>
  <c r="F119" i="13"/>
  <c r="H119" i="13" s="1"/>
  <c r="G119" i="13"/>
  <c r="I119" i="13"/>
  <c r="J119" i="13"/>
  <c r="A120" i="13"/>
  <c r="R120" i="13" s="1"/>
  <c r="B120" i="13"/>
  <c r="C120" i="13"/>
  <c r="D120" i="13"/>
  <c r="F120" i="13"/>
  <c r="G120" i="13"/>
  <c r="I120" i="13"/>
  <c r="J120" i="13"/>
  <c r="A121" i="13"/>
  <c r="R121" i="13"/>
  <c r="B121" i="13"/>
  <c r="C121" i="13"/>
  <c r="D121" i="13"/>
  <c r="F121" i="13"/>
  <c r="G121" i="13"/>
  <c r="I121" i="13"/>
  <c r="K121" i="13" s="1"/>
  <c r="J121" i="13"/>
  <c r="A122" i="13"/>
  <c r="L122" i="13" s="1"/>
  <c r="B122" i="13"/>
  <c r="C122" i="13"/>
  <c r="D122" i="13"/>
  <c r="F122" i="13"/>
  <c r="H122" i="13" s="1"/>
  <c r="G122" i="13"/>
  <c r="I122" i="13"/>
  <c r="J122" i="13"/>
  <c r="A123" i="13"/>
  <c r="L123" i="13" s="1"/>
  <c r="B123" i="13"/>
  <c r="C123" i="13"/>
  <c r="D123" i="13"/>
  <c r="F123" i="13"/>
  <c r="G123" i="13"/>
  <c r="I123" i="13"/>
  <c r="J123" i="13"/>
  <c r="A124" i="13"/>
  <c r="R124" i="13"/>
  <c r="B124" i="13"/>
  <c r="C124" i="13"/>
  <c r="D124" i="13"/>
  <c r="F124" i="13"/>
  <c r="G124" i="13"/>
  <c r="I124" i="13"/>
  <c r="J124" i="13"/>
  <c r="A125" i="13"/>
  <c r="R125" i="13"/>
  <c r="B125" i="13"/>
  <c r="C125" i="13"/>
  <c r="E125" i="13" s="1"/>
  <c r="M125" i="13" s="1"/>
  <c r="D125" i="13"/>
  <c r="F125" i="13"/>
  <c r="G125" i="13"/>
  <c r="I125" i="13"/>
  <c r="J125" i="13"/>
  <c r="A126" i="13"/>
  <c r="R126" i="13" s="1"/>
  <c r="B126" i="13"/>
  <c r="C126" i="13"/>
  <c r="D126" i="13"/>
  <c r="F126" i="13"/>
  <c r="G126" i="13"/>
  <c r="I126" i="13"/>
  <c r="J126" i="13"/>
  <c r="A127" i="13"/>
  <c r="R127" i="13" s="1"/>
  <c r="B127" i="13"/>
  <c r="C127" i="13"/>
  <c r="D127" i="13"/>
  <c r="E127" i="13"/>
  <c r="F127" i="13"/>
  <c r="G127" i="13"/>
  <c r="I127" i="13"/>
  <c r="K127" i="13" s="1"/>
  <c r="J127" i="13"/>
  <c r="A128" i="13"/>
  <c r="B128" i="13"/>
  <c r="C128" i="13"/>
  <c r="D128" i="13"/>
  <c r="F128" i="13"/>
  <c r="G128" i="13"/>
  <c r="I128" i="13"/>
  <c r="J128" i="13"/>
  <c r="A129" i="13"/>
  <c r="R129" i="13" s="1"/>
  <c r="B129" i="13"/>
  <c r="C129" i="13"/>
  <c r="D129" i="13"/>
  <c r="F129" i="13"/>
  <c r="G129" i="13"/>
  <c r="H129" i="13"/>
  <c r="I129" i="13"/>
  <c r="J129" i="13"/>
  <c r="A130" i="13"/>
  <c r="L130" i="13" s="1"/>
  <c r="B130" i="13"/>
  <c r="C130" i="13"/>
  <c r="D130" i="13"/>
  <c r="F130" i="13"/>
  <c r="G130" i="13"/>
  <c r="I130" i="13"/>
  <c r="J130" i="13"/>
  <c r="A131" i="13"/>
  <c r="R131" i="13" s="1"/>
  <c r="B131" i="13"/>
  <c r="C131" i="13"/>
  <c r="D131" i="13"/>
  <c r="F131" i="13"/>
  <c r="H131" i="13" s="1"/>
  <c r="G131" i="13"/>
  <c r="I131" i="13"/>
  <c r="J131" i="13"/>
  <c r="K131" i="13"/>
  <c r="A132" i="13"/>
  <c r="L132" i="13" s="1"/>
  <c r="B132" i="13"/>
  <c r="C132" i="13"/>
  <c r="D132" i="13"/>
  <c r="F132" i="13"/>
  <c r="H132" i="13" s="1"/>
  <c r="G132" i="13"/>
  <c r="I132" i="13"/>
  <c r="J132" i="13"/>
  <c r="A133" i="13"/>
  <c r="B133" i="13"/>
  <c r="C133" i="13"/>
  <c r="D133" i="13"/>
  <c r="F133" i="13"/>
  <c r="H133" i="13" s="1"/>
  <c r="G133" i="13"/>
  <c r="I133" i="13"/>
  <c r="J133" i="13"/>
  <c r="A134" i="13"/>
  <c r="B134" i="13"/>
  <c r="C134" i="13"/>
  <c r="D134" i="13"/>
  <c r="F134" i="13"/>
  <c r="G134" i="13"/>
  <c r="I134" i="13"/>
  <c r="J134" i="13"/>
  <c r="A135" i="13"/>
  <c r="B135" i="13"/>
  <c r="C135" i="13"/>
  <c r="D135" i="13"/>
  <c r="F135" i="13"/>
  <c r="G135" i="13"/>
  <c r="I135" i="13"/>
  <c r="J135" i="13"/>
  <c r="A136" i="13"/>
  <c r="R136" i="13" s="1"/>
  <c r="B136" i="13"/>
  <c r="C136" i="13"/>
  <c r="D136" i="13"/>
  <c r="F136" i="13"/>
  <c r="H136" i="13" s="1"/>
  <c r="G136" i="13"/>
  <c r="I136" i="13"/>
  <c r="J136" i="13"/>
  <c r="A137" i="13"/>
  <c r="R137" i="13" s="1"/>
  <c r="B137" i="13"/>
  <c r="C137" i="13"/>
  <c r="D137" i="13"/>
  <c r="F137" i="13"/>
  <c r="H137" i="13" s="1"/>
  <c r="G137" i="13"/>
  <c r="I137" i="13"/>
  <c r="J137" i="13"/>
  <c r="A138" i="13"/>
  <c r="B138" i="13"/>
  <c r="C138" i="13"/>
  <c r="D138" i="13"/>
  <c r="F138" i="13"/>
  <c r="G138" i="13"/>
  <c r="I138" i="13"/>
  <c r="J138" i="13"/>
  <c r="A139" i="13"/>
  <c r="L139" i="13" s="1"/>
  <c r="B139" i="13"/>
  <c r="C139" i="13"/>
  <c r="D139" i="13"/>
  <c r="F139" i="13"/>
  <c r="H139" i="13" s="1"/>
  <c r="G139" i="13"/>
  <c r="I139" i="13"/>
  <c r="J139" i="13"/>
  <c r="A140" i="13"/>
  <c r="L140" i="13" s="1"/>
  <c r="B140" i="13"/>
  <c r="C140" i="13"/>
  <c r="D140" i="13"/>
  <c r="F140" i="13"/>
  <c r="H140" i="13" s="1"/>
  <c r="G140" i="13"/>
  <c r="I140" i="13"/>
  <c r="J140" i="13"/>
  <c r="A141" i="13"/>
  <c r="R141" i="13" s="1"/>
  <c r="B141" i="13"/>
  <c r="C141" i="13"/>
  <c r="D141" i="13"/>
  <c r="F141" i="13"/>
  <c r="G141" i="13"/>
  <c r="I141" i="13"/>
  <c r="J141" i="13"/>
  <c r="A142" i="13"/>
  <c r="B142" i="13"/>
  <c r="C142" i="13"/>
  <c r="D142" i="13"/>
  <c r="F142" i="13"/>
  <c r="H142" i="13" s="1"/>
  <c r="G142" i="13"/>
  <c r="I142" i="13"/>
  <c r="J142" i="13"/>
  <c r="A143" i="13"/>
  <c r="R143" i="13" s="1"/>
  <c r="B143" i="13"/>
  <c r="C143" i="13"/>
  <c r="E143" i="13" s="1"/>
  <c r="D143" i="13"/>
  <c r="F143" i="13"/>
  <c r="G143" i="13"/>
  <c r="I143" i="13"/>
  <c r="J143" i="13"/>
  <c r="K143" i="13"/>
  <c r="A144" i="13"/>
  <c r="L144" i="13" s="1"/>
  <c r="B144" i="13"/>
  <c r="C144" i="13"/>
  <c r="D144" i="13"/>
  <c r="F144" i="13"/>
  <c r="H144" i="13" s="1"/>
  <c r="G144" i="13"/>
  <c r="I144" i="13"/>
  <c r="K144" i="13" s="1"/>
  <c r="J144" i="13"/>
  <c r="A145" i="13"/>
  <c r="B145" i="13"/>
  <c r="C145" i="13"/>
  <c r="D145" i="13"/>
  <c r="F145" i="13"/>
  <c r="G145" i="13"/>
  <c r="I145" i="13"/>
  <c r="K145" i="13" s="1"/>
  <c r="J145" i="13"/>
  <c r="A146" i="13"/>
  <c r="B146" i="13"/>
  <c r="C146" i="13"/>
  <c r="D146" i="13"/>
  <c r="F146" i="13"/>
  <c r="G146" i="13"/>
  <c r="I146" i="13"/>
  <c r="J146" i="13"/>
  <c r="A147" i="13"/>
  <c r="R147" i="13" s="1"/>
  <c r="B147" i="13"/>
  <c r="C147" i="13"/>
  <c r="D147" i="13"/>
  <c r="F147" i="13"/>
  <c r="G147" i="13"/>
  <c r="I147" i="13"/>
  <c r="J147" i="13"/>
  <c r="A148" i="13"/>
  <c r="R148" i="13" s="1"/>
  <c r="B148" i="13"/>
  <c r="C148" i="13"/>
  <c r="D148" i="13"/>
  <c r="F148" i="13"/>
  <c r="G148" i="13"/>
  <c r="I148" i="13"/>
  <c r="J148" i="13"/>
  <c r="A149" i="13"/>
  <c r="R149" i="13"/>
  <c r="B149" i="13"/>
  <c r="C149" i="13"/>
  <c r="D149" i="13"/>
  <c r="F149" i="13"/>
  <c r="G149" i="13"/>
  <c r="H149" i="13"/>
  <c r="I149" i="13"/>
  <c r="J149" i="13"/>
  <c r="A150" i="13"/>
  <c r="L150" i="13" s="1"/>
  <c r="B150" i="13"/>
  <c r="C150" i="13"/>
  <c r="E150" i="13" s="1"/>
  <c r="D150" i="13"/>
  <c r="F150" i="13"/>
  <c r="G150" i="13"/>
  <c r="I150" i="13"/>
  <c r="J150" i="13"/>
  <c r="A151" i="13"/>
  <c r="L151" i="13"/>
  <c r="B151" i="13"/>
  <c r="C151" i="13"/>
  <c r="D151" i="13"/>
  <c r="F151" i="13"/>
  <c r="G151" i="13"/>
  <c r="I151" i="13"/>
  <c r="J151" i="13"/>
  <c r="A152" i="13"/>
  <c r="R152" i="13" s="1"/>
  <c r="B152" i="13"/>
  <c r="C152" i="13"/>
  <c r="D152" i="13"/>
  <c r="E152" i="13" s="1"/>
  <c r="M152" i="13" s="1"/>
  <c r="F152" i="13"/>
  <c r="G152" i="13"/>
  <c r="I152" i="13"/>
  <c r="J152" i="13"/>
  <c r="A153" i="13"/>
  <c r="R153" i="13"/>
  <c r="B153" i="13"/>
  <c r="C153" i="13"/>
  <c r="D153" i="13"/>
  <c r="F153" i="13"/>
  <c r="G153" i="13"/>
  <c r="I153" i="13"/>
  <c r="J153" i="13"/>
  <c r="A154" i="13"/>
  <c r="R154" i="13"/>
  <c r="B154" i="13"/>
  <c r="C154" i="13"/>
  <c r="D154" i="13"/>
  <c r="F154" i="13"/>
  <c r="H154" i="13" s="1"/>
  <c r="G154" i="13"/>
  <c r="I154" i="13"/>
  <c r="J154" i="13"/>
  <c r="A155" i="13"/>
  <c r="B155" i="13"/>
  <c r="C155" i="13"/>
  <c r="D155" i="13"/>
  <c r="F155" i="13"/>
  <c r="G155" i="13"/>
  <c r="I155" i="13"/>
  <c r="J155" i="13"/>
  <c r="A156" i="13"/>
  <c r="B156" i="13"/>
  <c r="C156" i="13"/>
  <c r="D156" i="13"/>
  <c r="F156" i="13"/>
  <c r="H156" i="13" s="1"/>
  <c r="G156" i="13"/>
  <c r="I156" i="13"/>
  <c r="J156" i="13"/>
  <c r="A157" i="13"/>
  <c r="B157" i="13"/>
  <c r="C157" i="13"/>
  <c r="D157" i="13"/>
  <c r="F157" i="13"/>
  <c r="G157" i="13"/>
  <c r="I157" i="13"/>
  <c r="J157" i="13"/>
  <c r="A158" i="13"/>
  <c r="R158" i="13"/>
  <c r="B158" i="13"/>
  <c r="C158" i="13"/>
  <c r="D158" i="13"/>
  <c r="E158" i="13" s="1"/>
  <c r="F158" i="13"/>
  <c r="G158" i="13"/>
  <c r="I158" i="13"/>
  <c r="J158" i="13"/>
  <c r="A159" i="13"/>
  <c r="L159" i="13" s="1"/>
  <c r="B159" i="13"/>
  <c r="C159" i="13"/>
  <c r="E159" i="13" s="1"/>
  <c r="M159" i="13" s="1"/>
  <c r="D159" i="13"/>
  <c r="F159" i="13"/>
  <c r="G159" i="13"/>
  <c r="I159" i="13"/>
  <c r="J159" i="13"/>
  <c r="K159" i="13"/>
  <c r="A160" i="13"/>
  <c r="B160" i="13"/>
  <c r="C160" i="13"/>
  <c r="D160" i="13"/>
  <c r="F160" i="13"/>
  <c r="G160" i="13"/>
  <c r="I160" i="13"/>
  <c r="J160" i="13"/>
  <c r="A161" i="13"/>
  <c r="R161" i="13" s="1"/>
  <c r="B161" i="13"/>
  <c r="C161" i="13"/>
  <c r="D161" i="13"/>
  <c r="E161" i="13" s="1"/>
  <c r="M161" i="13" s="1"/>
  <c r="F161" i="13"/>
  <c r="G161" i="13"/>
  <c r="I161" i="13"/>
  <c r="J161" i="13"/>
  <c r="A162" i="13"/>
  <c r="R162" i="13"/>
  <c r="B162" i="13"/>
  <c r="C162" i="13"/>
  <c r="D162" i="13"/>
  <c r="E162" i="13" s="1"/>
  <c r="M162" i="13" s="1"/>
  <c r="F162" i="13"/>
  <c r="G162" i="13"/>
  <c r="I162" i="13"/>
  <c r="J162" i="13"/>
  <c r="A163" i="13"/>
  <c r="L163" i="13"/>
  <c r="B163" i="13"/>
  <c r="C163" i="13"/>
  <c r="D163" i="13"/>
  <c r="F163" i="13"/>
  <c r="G163" i="13"/>
  <c r="I163" i="13"/>
  <c r="J163" i="13"/>
  <c r="A164" i="13"/>
  <c r="L164" i="13" s="1"/>
  <c r="B164" i="13"/>
  <c r="C164" i="13"/>
  <c r="D164" i="13"/>
  <c r="F164" i="13"/>
  <c r="G164" i="13"/>
  <c r="H164" i="13"/>
  <c r="I164" i="13"/>
  <c r="J164" i="13"/>
  <c r="A165" i="13"/>
  <c r="R165" i="13"/>
  <c r="B165" i="13"/>
  <c r="C165" i="13"/>
  <c r="E165" i="13" s="1"/>
  <c r="D165" i="13"/>
  <c r="F165" i="13"/>
  <c r="G165" i="13"/>
  <c r="H165" i="13" s="1"/>
  <c r="I165" i="13"/>
  <c r="J165" i="13"/>
  <c r="A166" i="13"/>
  <c r="R166" i="13" s="1"/>
  <c r="B166" i="13"/>
  <c r="C166" i="13"/>
  <c r="D166" i="13"/>
  <c r="F166" i="13"/>
  <c r="G166" i="13"/>
  <c r="I166" i="13"/>
  <c r="J166" i="13"/>
  <c r="K166" i="13" s="1"/>
  <c r="A167" i="13"/>
  <c r="R167" i="13" s="1"/>
  <c r="B167" i="13"/>
  <c r="C167" i="13"/>
  <c r="D167" i="13"/>
  <c r="F167" i="13"/>
  <c r="G167" i="13"/>
  <c r="H167" i="13"/>
  <c r="I167" i="13"/>
  <c r="J167" i="13"/>
  <c r="A168" i="13"/>
  <c r="L168" i="13" s="1"/>
  <c r="B168" i="13"/>
  <c r="C168" i="13"/>
  <c r="D168" i="13"/>
  <c r="F168" i="13"/>
  <c r="G168" i="13"/>
  <c r="H168" i="13"/>
  <c r="I168" i="13"/>
  <c r="J168" i="13"/>
  <c r="A169" i="13"/>
  <c r="R169" i="13" s="1"/>
  <c r="B169" i="13"/>
  <c r="C169" i="13"/>
  <c r="D169" i="13"/>
  <c r="F169" i="13"/>
  <c r="G169" i="13"/>
  <c r="I169" i="13"/>
  <c r="J169" i="13"/>
  <c r="A170" i="13"/>
  <c r="R170" i="13" s="1"/>
  <c r="B170" i="13"/>
  <c r="C170" i="13"/>
  <c r="D170" i="13"/>
  <c r="E170" i="13" s="1"/>
  <c r="M170" i="13" s="1"/>
  <c r="F170" i="13"/>
  <c r="G170" i="13"/>
  <c r="I170" i="13"/>
  <c r="K170" i="13" s="1"/>
  <c r="J170" i="13"/>
  <c r="A171" i="13"/>
  <c r="B171" i="13"/>
  <c r="C171" i="13"/>
  <c r="D171" i="13"/>
  <c r="F171" i="13"/>
  <c r="G171" i="13"/>
  <c r="H171" i="13" s="1"/>
  <c r="I171" i="13"/>
  <c r="J171" i="13"/>
  <c r="A172" i="13"/>
  <c r="R172" i="13" s="1"/>
  <c r="B172" i="13"/>
  <c r="C172" i="13"/>
  <c r="D172" i="13"/>
  <c r="F172" i="13"/>
  <c r="G172" i="13"/>
  <c r="H172" i="13"/>
  <c r="I172" i="13"/>
  <c r="J172" i="13"/>
  <c r="A173" i="13"/>
  <c r="R173" i="13" s="1"/>
  <c r="B173" i="13"/>
  <c r="C173" i="13"/>
  <c r="D173" i="13"/>
  <c r="F173" i="13"/>
  <c r="H173" i="13" s="1"/>
  <c r="G173" i="13"/>
  <c r="I173" i="13"/>
  <c r="J173" i="13"/>
  <c r="K173" i="13" s="1"/>
  <c r="A174" i="13"/>
  <c r="R174" i="13" s="1"/>
  <c r="B174" i="13"/>
  <c r="C174" i="13"/>
  <c r="D174" i="13"/>
  <c r="F174" i="13"/>
  <c r="G174" i="13"/>
  <c r="I174" i="13"/>
  <c r="J174" i="13"/>
  <c r="A175" i="13"/>
  <c r="R175" i="13"/>
  <c r="B175" i="13"/>
  <c r="C175" i="13"/>
  <c r="D175" i="13"/>
  <c r="F175" i="13"/>
  <c r="G175" i="13"/>
  <c r="H175" i="13"/>
  <c r="I175" i="13"/>
  <c r="J175" i="13"/>
  <c r="A176" i="13"/>
  <c r="B176" i="13"/>
  <c r="C176" i="13"/>
  <c r="E176" i="13" s="1"/>
  <c r="M176" i="13" s="1"/>
  <c r="D176" i="13"/>
  <c r="F176" i="13"/>
  <c r="G176" i="13"/>
  <c r="I176" i="13"/>
  <c r="J176" i="13"/>
  <c r="A177" i="13"/>
  <c r="L177" i="13" s="1"/>
  <c r="B177" i="13"/>
  <c r="C177" i="13"/>
  <c r="D177" i="13"/>
  <c r="F177" i="13"/>
  <c r="H177" i="13" s="1"/>
  <c r="G177" i="13"/>
  <c r="I177" i="13"/>
  <c r="J177" i="13"/>
  <c r="A178" i="13"/>
  <c r="R178" i="13"/>
  <c r="B178" i="13"/>
  <c r="C178" i="13"/>
  <c r="D178" i="13"/>
  <c r="F178" i="13"/>
  <c r="G178" i="13"/>
  <c r="I178" i="13"/>
  <c r="J178" i="13"/>
  <c r="A179" i="13"/>
  <c r="R179" i="13" s="1"/>
  <c r="B179" i="13"/>
  <c r="C179" i="13"/>
  <c r="D179" i="13"/>
  <c r="F179" i="13"/>
  <c r="G179" i="13"/>
  <c r="I179" i="13"/>
  <c r="J179" i="13"/>
  <c r="A180" i="13"/>
  <c r="B180" i="13"/>
  <c r="C180" i="13"/>
  <c r="D180" i="13"/>
  <c r="E180" i="13" s="1"/>
  <c r="F180" i="13"/>
  <c r="H180" i="13" s="1"/>
  <c r="G180" i="13"/>
  <c r="I180" i="13"/>
  <c r="J180" i="13"/>
  <c r="A181" i="13"/>
  <c r="R181" i="13" s="1"/>
  <c r="B181" i="13"/>
  <c r="C181" i="13"/>
  <c r="D181" i="13"/>
  <c r="F181" i="13"/>
  <c r="H181" i="13" s="1"/>
  <c r="G181" i="13"/>
  <c r="I181" i="13"/>
  <c r="J181" i="13"/>
  <c r="K181" i="13"/>
  <c r="A182" i="13"/>
  <c r="R182" i="13" s="1"/>
  <c r="B182" i="13"/>
  <c r="C182" i="13"/>
  <c r="D182" i="13"/>
  <c r="F182" i="13"/>
  <c r="G182" i="13"/>
  <c r="I182" i="13"/>
  <c r="J182" i="13"/>
  <c r="A183" i="13"/>
  <c r="L183" i="13" s="1"/>
  <c r="R183" i="13"/>
  <c r="B183" i="13"/>
  <c r="C183" i="13"/>
  <c r="D183" i="13"/>
  <c r="F183" i="13"/>
  <c r="G183" i="13"/>
  <c r="I183" i="13"/>
  <c r="J183" i="13"/>
  <c r="A184" i="13"/>
  <c r="B184" i="13"/>
  <c r="C184" i="13"/>
  <c r="E184" i="13" s="1"/>
  <c r="D184" i="13"/>
  <c r="F184" i="13"/>
  <c r="G184" i="13"/>
  <c r="I184" i="13"/>
  <c r="J184" i="13"/>
  <c r="A185" i="13"/>
  <c r="R185" i="13" s="1"/>
  <c r="B185" i="13"/>
  <c r="C185" i="13"/>
  <c r="D185" i="13"/>
  <c r="F185" i="13"/>
  <c r="G185" i="13"/>
  <c r="I185" i="13"/>
  <c r="J185" i="13"/>
  <c r="A186" i="13"/>
  <c r="R186" i="13"/>
  <c r="B186" i="13"/>
  <c r="C186" i="13"/>
  <c r="D186" i="13"/>
  <c r="F186" i="13"/>
  <c r="G186" i="13"/>
  <c r="I186" i="13"/>
  <c r="J186" i="13"/>
  <c r="A187" i="13"/>
  <c r="B187" i="13"/>
  <c r="C187" i="13"/>
  <c r="D187" i="13"/>
  <c r="F187" i="13"/>
  <c r="G187" i="13"/>
  <c r="I187" i="13"/>
  <c r="J187" i="13"/>
  <c r="A188" i="13"/>
  <c r="B188" i="13"/>
  <c r="C188" i="13"/>
  <c r="D188" i="13"/>
  <c r="F188" i="13"/>
  <c r="H188" i="13" s="1"/>
  <c r="G188" i="13"/>
  <c r="I188" i="13"/>
  <c r="J188" i="13"/>
  <c r="A189" i="13"/>
  <c r="R189" i="13" s="1"/>
  <c r="B189" i="13"/>
  <c r="C189" i="13"/>
  <c r="D189" i="13"/>
  <c r="F189" i="13"/>
  <c r="G189" i="13"/>
  <c r="H189" i="13" s="1"/>
  <c r="I189" i="13"/>
  <c r="J189" i="13"/>
  <c r="A190" i="13"/>
  <c r="R190" i="13" s="1"/>
  <c r="B190" i="13"/>
  <c r="C190" i="13"/>
  <c r="D190" i="13"/>
  <c r="F190" i="13"/>
  <c r="G190" i="13"/>
  <c r="I190" i="13"/>
  <c r="J190" i="13"/>
  <c r="A191" i="13"/>
  <c r="R191" i="13" s="1"/>
  <c r="B191" i="13"/>
  <c r="C191" i="13"/>
  <c r="D191" i="13"/>
  <c r="F191" i="13"/>
  <c r="G191" i="13"/>
  <c r="I191" i="13"/>
  <c r="J191" i="13"/>
  <c r="A192" i="13"/>
  <c r="B192" i="13"/>
  <c r="C192" i="13"/>
  <c r="D192" i="13"/>
  <c r="F192" i="13"/>
  <c r="G192" i="13"/>
  <c r="I192" i="13"/>
  <c r="J192" i="13"/>
  <c r="A193" i="13"/>
  <c r="R193" i="13"/>
  <c r="B193" i="13"/>
  <c r="C193" i="13"/>
  <c r="D193" i="13"/>
  <c r="F193" i="13"/>
  <c r="G193" i="13"/>
  <c r="H193" i="13"/>
  <c r="I193" i="13"/>
  <c r="J193" i="13"/>
  <c r="A194" i="13"/>
  <c r="R194" i="13" s="1"/>
  <c r="B194" i="13"/>
  <c r="C194" i="13"/>
  <c r="D194" i="13"/>
  <c r="F194" i="13"/>
  <c r="H194" i="13" s="1"/>
  <c r="G194" i="13"/>
  <c r="I194" i="13"/>
  <c r="K194" i="13" s="1"/>
  <c r="J194" i="13"/>
  <c r="A195" i="13"/>
  <c r="L195" i="13" s="1"/>
  <c r="B195" i="13"/>
  <c r="C195" i="13"/>
  <c r="D195" i="13"/>
  <c r="F195" i="13"/>
  <c r="G195" i="13"/>
  <c r="I195" i="13"/>
  <c r="J195" i="13"/>
  <c r="A196" i="13"/>
  <c r="B196" i="13"/>
  <c r="C196" i="13"/>
  <c r="D196" i="13"/>
  <c r="F196" i="13"/>
  <c r="G196" i="13"/>
  <c r="I196" i="13"/>
  <c r="J196" i="13"/>
  <c r="A197" i="13"/>
  <c r="R197" i="13" s="1"/>
  <c r="B197" i="13"/>
  <c r="C197" i="13"/>
  <c r="D197" i="13"/>
  <c r="F197" i="13"/>
  <c r="G197" i="13"/>
  <c r="I197" i="13"/>
  <c r="J197" i="13"/>
  <c r="A198" i="13"/>
  <c r="B198" i="13"/>
  <c r="C198" i="13"/>
  <c r="D198" i="13"/>
  <c r="F198" i="13"/>
  <c r="G198" i="13"/>
  <c r="I198" i="13"/>
  <c r="K198" i="13" s="1"/>
  <c r="J198" i="13"/>
  <c r="A199" i="13"/>
  <c r="R199" i="13"/>
  <c r="B199" i="13"/>
  <c r="C199" i="13"/>
  <c r="D199" i="13"/>
  <c r="F199" i="13"/>
  <c r="H199" i="13" s="1"/>
  <c r="G199" i="13"/>
  <c r="I199" i="13"/>
  <c r="J199" i="13"/>
  <c r="A200" i="13"/>
  <c r="B200" i="13"/>
  <c r="C200" i="13"/>
  <c r="D200" i="13"/>
  <c r="F200" i="13"/>
  <c r="G200" i="13"/>
  <c r="I200" i="13"/>
  <c r="J200" i="13"/>
  <c r="A201" i="13"/>
  <c r="L201" i="13" s="1"/>
  <c r="B201" i="13"/>
  <c r="C201" i="13"/>
  <c r="D201" i="13"/>
  <c r="F201" i="13"/>
  <c r="G201" i="13"/>
  <c r="I201" i="13"/>
  <c r="J201" i="13"/>
  <c r="A202" i="13"/>
  <c r="R202" i="13" s="1"/>
  <c r="B202" i="13"/>
  <c r="C202" i="13"/>
  <c r="D202" i="13"/>
  <c r="F202" i="13"/>
  <c r="H202" i="13" s="1"/>
  <c r="G202" i="13"/>
  <c r="I202" i="13"/>
  <c r="J202" i="13"/>
  <c r="K202" i="13" s="1"/>
  <c r="A203" i="13"/>
  <c r="R203" i="13" s="1"/>
  <c r="B203" i="13"/>
  <c r="C203" i="13"/>
  <c r="D203" i="13"/>
  <c r="F203" i="13"/>
  <c r="G203" i="13"/>
  <c r="I203" i="13"/>
  <c r="J203" i="13"/>
  <c r="A204" i="13"/>
  <c r="R204" i="13" s="1"/>
  <c r="B204" i="13"/>
  <c r="C204" i="13"/>
  <c r="E204" i="13" s="1"/>
  <c r="D204" i="13"/>
  <c r="F204" i="13"/>
  <c r="H204" i="13" s="1"/>
  <c r="G204" i="13"/>
  <c r="I204" i="13"/>
  <c r="J204" i="13"/>
  <c r="A205" i="13"/>
  <c r="R205" i="13" s="1"/>
  <c r="B205" i="13"/>
  <c r="C205" i="13"/>
  <c r="D205" i="13"/>
  <c r="F205" i="13"/>
  <c r="G205" i="13"/>
  <c r="I205" i="13"/>
  <c r="J205" i="13"/>
  <c r="A206" i="13"/>
  <c r="R206" i="13" s="1"/>
  <c r="B206" i="13"/>
  <c r="C206" i="13"/>
  <c r="E206" i="13" s="1"/>
  <c r="D206" i="13"/>
  <c r="F206" i="13"/>
  <c r="G206" i="13"/>
  <c r="I206" i="13"/>
  <c r="J206" i="13"/>
  <c r="K206" i="13"/>
  <c r="A207" i="13"/>
  <c r="R207" i="13" s="1"/>
  <c r="B207" i="13"/>
  <c r="C207" i="13"/>
  <c r="D207" i="13"/>
  <c r="F207" i="13"/>
  <c r="H207" i="13" s="1"/>
  <c r="G207" i="13"/>
  <c r="I207" i="13"/>
  <c r="J207" i="13"/>
  <c r="A208" i="13"/>
  <c r="R208" i="13" s="1"/>
  <c r="B208" i="13"/>
  <c r="C208" i="13"/>
  <c r="D208" i="13"/>
  <c r="F208" i="13"/>
  <c r="G208" i="13"/>
  <c r="I208" i="13"/>
  <c r="J208" i="13"/>
  <c r="A209" i="13"/>
  <c r="R209" i="13" s="1"/>
  <c r="B209" i="13"/>
  <c r="C209" i="13"/>
  <c r="E209" i="13" s="1"/>
  <c r="M209" i="13" s="1"/>
  <c r="D209" i="13"/>
  <c r="F209" i="13"/>
  <c r="G209" i="13"/>
  <c r="I209" i="13"/>
  <c r="J209" i="13"/>
  <c r="A210" i="13"/>
  <c r="R210" i="13" s="1"/>
  <c r="B210" i="13"/>
  <c r="C210" i="13"/>
  <c r="D210" i="13"/>
  <c r="F210" i="13"/>
  <c r="G210" i="13"/>
  <c r="H210" i="13" s="1"/>
  <c r="I210" i="13"/>
  <c r="J210" i="13"/>
  <c r="A211" i="13"/>
  <c r="R211" i="13" s="1"/>
  <c r="B211" i="13"/>
  <c r="C211" i="13"/>
  <c r="D211" i="13"/>
  <c r="F211" i="13"/>
  <c r="H211" i="13" s="1"/>
  <c r="G211" i="13"/>
  <c r="I211" i="13"/>
  <c r="J211" i="13"/>
  <c r="A212" i="13"/>
  <c r="R212" i="13" s="1"/>
  <c r="B212" i="13"/>
  <c r="C212" i="13"/>
  <c r="D212" i="13"/>
  <c r="F212" i="13"/>
  <c r="G212" i="13"/>
  <c r="I212" i="13"/>
  <c r="K212" i="13" s="1"/>
  <c r="J212" i="13"/>
  <c r="A213" i="13"/>
  <c r="R213" i="13" s="1"/>
  <c r="B213" i="13"/>
  <c r="C213" i="13"/>
  <c r="D213" i="13"/>
  <c r="F213" i="13"/>
  <c r="G213" i="13"/>
  <c r="I213" i="13"/>
  <c r="J213" i="13"/>
  <c r="A214" i="13"/>
  <c r="R214" i="13" s="1"/>
  <c r="B214" i="13"/>
  <c r="C214" i="13"/>
  <c r="D214" i="13"/>
  <c r="F214" i="13"/>
  <c r="H214" i="13" s="1"/>
  <c r="G214" i="13"/>
  <c r="I214" i="13"/>
  <c r="K214" i="13" s="1"/>
  <c r="J214" i="13"/>
  <c r="A215" i="13"/>
  <c r="B215" i="13"/>
  <c r="C215" i="13"/>
  <c r="D215" i="13"/>
  <c r="F215" i="13"/>
  <c r="G215" i="13"/>
  <c r="I215" i="13"/>
  <c r="J215" i="13"/>
  <c r="A216" i="13"/>
  <c r="R216" i="13" s="1"/>
  <c r="B216" i="13"/>
  <c r="C216" i="13"/>
  <c r="D216" i="13"/>
  <c r="F216" i="13"/>
  <c r="G216" i="13"/>
  <c r="I216" i="13"/>
  <c r="J216" i="13"/>
  <c r="A217" i="13"/>
  <c r="B217" i="13"/>
  <c r="C217" i="13"/>
  <c r="D217" i="13"/>
  <c r="F217" i="13"/>
  <c r="G217" i="13"/>
  <c r="H217" i="13" s="1"/>
  <c r="I217" i="13"/>
  <c r="J217" i="13"/>
  <c r="A218" i="13"/>
  <c r="B218" i="13"/>
  <c r="C218" i="13"/>
  <c r="D218" i="13"/>
  <c r="F218" i="13"/>
  <c r="H218" i="13" s="1"/>
  <c r="G218" i="13"/>
  <c r="I218" i="13"/>
  <c r="J218" i="13"/>
  <c r="A219" i="13"/>
  <c r="R219" i="13" s="1"/>
  <c r="B219" i="13"/>
  <c r="C219" i="13"/>
  <c r="D219" i="13"/>
  <c r="F219" i="13"/>
  <c r="G219" i="13"/>
  <c r="I219" i="13"/>
  <c r="J219" i="13"/>
  <c r="A220" i="13"/>
  <c r="R220" i="13" s="1"/>
  <c r="B220" i="13"/>
  <c r="C220" i="13"/>
  <c r="D220" i="13"/>
  <c r="F220" i="13"/>
  <c r="G220" i="13"/>
  <c r="I220" i="13"/>
  <c r="J220" i="13"/>
  <c r="K220" i="13" s="1"/>
  <c r="A221" i="13"/>
  <c r="L221" i="13" s="1"/>
  <c r="B221" i="13"/>
  <c r="C221" i="13"/>
  <c r="E221" i="13" s="1"/>
  <c r="D221" i="13"/>
  <c r="F221" i="13"/>
  <c r="G221" i="13"/>
  <c r="I221" i="13"/>
  <c r="J221" i="13"/>
  <c r="A222" i="13"/>
  <c r="R222" i="13" s="1"/>
  <c r="B222" i="13"/>
  <c r="C222" i="13"/>
  <c r="D222" i="13"/>
  <c r="F222" i="13"/>
  <c r="H222" i="13" s="1"/>
  <c r="G222" i="13"/>
  <c r="I222" i="13"/>
  <c r="J222" i="13"/>
  <c r="K222" i="13" s="1"/>
  <c r="A223" i="13"/>
  <c r="R223" i="13" s="1"/>
  <c r="B223" i="13"/>
  <c r="C223" i="13"/>
  <c r="E223" i="13" s="1"/>
  <c r="D223" i="13"/>
  <c r="F223" i="13"/>
  <c r="G223" i="13"/>
  <c r="I223" i="13"/>
  <c r="J223" i="13"/>
  <c r="K223" i="13"/>
  <c r="A224" i="13"/>
  <c r="R224" i="13" s="1"/>
  <c r="B224" i="13"/>
  <c r="C224" i="13"/>
  <c r="D224" i="13"/>
  <c r="F224" i="13"/>
  <c r="H224" i="13" s="1"/>
  <c r="G224" i="13"/>
  <c r="I224" i="13"/>
  <c r="J224" i="13"/>
  <c r="A225" i="13"/>
  <c r="B225" i="13"/>
  <c r="C225" i="13"/>
  <c r="E225" i="13" s="1"/>
  <c r="M225" i="13" s="1"/>
  <c r="D225" i="13"/>
  <c r="F225" i="13"/>
  <c r="G225" i="13"/>
  <c r="I225" i="13"/>
  <c r="K225" i="13" s="1"/>
  <c r="J225" i="13"/>
  <c r="A226" i="13"/>
  <c r="B226" i="13"/>
  <c r="C226" i="13"/>
  <c r="D226" i="13"/>
  <c r="F226" i="13"/>
  <c r="G226" i="13"/>
  <c r="I226" i="13"/>
  <c r="J226" i="13"/>
  <c r="A227" i="13"/>
  <c r="B227" i="13"/>
  <c r="C227" i="13"/>
  <c r="D227" i="13"/>
  <c r="F227" i="13"/>
  <c r="G227" i="13"/>
  <c r="I227" i="13"/>
  <c r="J227" i="13"/>
  <c r="K227" i="13"/>
  <c r="A228" i="13"/>
  <c r="L228" i="13" s="1"/>
  <c r="B228" i="13"/>
  <c r="C228" i="13"/>
  <c r="D228" i="13"/>
  <c r="E228" i="13" s="1"/>
  <c r="F228" i="13"/>
  <c r="H228" i="13" s="1"/>
  <c r="G228" i="13"/>
  <c r="I228" i="13"/>
  <c r="J228" i="13"/>
  <c r="A229" i="13"/>
  <c r="B229" i="13"/>
  <c r="C229" i="13"/>
  <c r="E229" i="13" s="1"/>
  <c r="D229" i="13"/>
  <c r="F229" i="13"/>
  <c r="G229" i="13"/>
  <c r="H229" i="13" s="1"/>
  <c r="I229" i="13"/>
  <c r="J229" i="13"/>
  <c r="A230" i="13"/>
  <c r="L230" i="13" s="1"/>
  <c r="B230" i="13"/>
  <c r="C230" i="13"/>
  <c r="D230" i="13"/>
  <c r="F230" i="13"/>
  <c r="G230" i="13"/>
  <c r="I230" i="13"/>
  <c r="J230" i="13"/>
  <c r="A231" i="13"/>
  <c r="R231" i="13" s="1"/>
  <c r="B231" i="13"/>
  <c r="C231" i="13"/>
  <c r="D231" i="13"/>
  <c r="F231" i="13"/>
  <c r="G231" i="13"/>
  <c r="I231" i="13"/>
  <c r="J231" i="13"/>
  <c r="K231" i="13" s="1"/>
  <c r="A232" i="13"/>
  <c r="R232" i="13" s="1"/>
  <c r="B232" i="13"/>
  <c r="C232" i="13"/>
  <c r="D232" i="13"/>
  <c r="F232" i="13"/>
  <c r="G232" i="13"/>
  <c r="I232" i="13"/>
  <c r="K232" i="13" s="1"/>
  <c r="J232" i="13"/>
  <c r="A233" i="13"/>
  <c r="B233" i="13"/>
  <c r="C233" i="13"/>
  <c r="D233" i="13"/>
  <c r="F233" i="13"/>
  <c r="G233" i="13"/>
  <c r="I233" i="13"/>
  <c r="J233" i="13"/>
  <c r="A234" i="13"/>
  <c r="B234" i="13"/>
  <c r="C234" i="13"/>
  <c r="D234" i="13"/>
  <c r="F234" i="13"/>
  <c r="H234" i="13" s="1"/>
  <c r="G234" i="13"/>
  <c r="I234" i="13"/>
  <c r="K234" i="13" s="1"/>
  <c r="J234" i="13"/>
  <c r="A235" i="13"/>
  <c r="B235" i="13"/>
  <c r="C235" i="13"/>
  <c r="D235" i="13"/>
  <c r="F235" i="13"/>
  <c r="G235" i="13"/>
  <c r="I235" i="13"/>
  <c r="J235" i="13"/>
  <c r="A236" i="13"/>
  <c r="L236" i="13" s="1"/>
  <c r="B236" i="13"/>
  <c r="C236" i="13"/>
  <c r="D236" i="13"/>
  <c r="F236" i="13"/>
  <c r="G236" i="13"/>
  <c r="I236" i="13"/>
  <c r="K236" i="13" s="1"/>
  <c r="J236" i="13"/>
  <c r="A237" i="13"/>
  <c r="R237" i="13" s="1"/>
  <c r="B237" i="13"/>
  <c r="C237" i="13"/>
  <c r="D237" i="13"/>
  <c r="E237" i="13" s="1"/>
  <c r="F237" i="13"/>
  <c r="G237" i="13"/>
  <c r="I237" i="13"/>
  <c r="J237" i="13"/>
  <c r="A238" i="13"/>
  <c r="L238" i="13" s="1"/>
  <c r="B238" i="13"/>
  <c r="C238" i="13"/>
  <c r="D238" i="13"/>
  <c r="F238" i="13"/>
  <c r="G238" i="13"/>
  <c r="H238" i="13" s="1"/>
  <c r="I238" i="13"/>
  <c r="J238" i="13"/>
  <c r="A239" i="13"/>
  <c r="B239" i="13"/>
  <c r="C239" i="13"/>
  <c r="D239" i="13"/>
  <c r="E239" i="13"/>
  <c r="F239" i="13"/>
  <c r="G239" i="13"/>
  <c r="I239" i="13"/>
  <c r="K239" i="13" s="1"/>
  <c r="J239" i="13"/>
  <c r="A240" i="13"/>
  <c r="B240" i="13"/>
  <c r="C240" i="13"/>
  <c r="D240" i="13"/>
  <c r="F240" i="13"/>
  <c r="G240" i="13"/>
  <c r="I240" i="13"/>
  <c r="J240" i="13"/>
  <c r="A241" i="13"/>
  <c r="B241" i="13"/>
  <c r="C241" i="13"/>
  <c r="D241" i="13"/>
  <c r="F241" i="13"/>
  <c r="H241" i="13" s="1"/>
  <c r="G241" i="13"/>
  <c r="I241" i="13"/>
  <c r="J241" i="13"/>
  <c r="A242" i="13"/>
  <c r="L242" i="13" s="1"/>
  <c r="B242" i="13"/>
  <c r="C242" i="13"/>
  <c r="E242" i="13" s="1"/>
  <c r="M242" i="13" s="1"/>
  <c r="D242" i="13"/>
  <c r="F242" i="13"/>
  <c r="G242" i="13"/>
  <c r="H242" i="13" s="1"/>
  <c r="I242" i="13"/>
  <c r="K242" i="13" s="1"/>
  <c r="J242" i="13"/>
  <c r="A243" i="13"/>
  <c r="R243" i="13"/>
  <c r="B243" i="13"/>
  <c r="C243" i="13"/>
  <c r="D243" i="13"/>
  <c r="E243" i="13" s="1"/>
  <c r="M243" i="13" s="1"/>
  <c r="F243" i="13"/>
  <c r="G243" i="13"/>
  <c r="I243" i="13"/>
  <c r="J243" i="13"/>
  <c r="K243" i="13" s="1"/>
  <c r="A244" i="13"/>
  <c r="R244" i="13" s="1"/>
  <c r="B244" i="13"/>
  <c r="C244" i="13"/>
  <c r="E244" i="13" s="1"/>
  <c r="D244" i="13"/>
  <c r="F244" i="13"/>
  <c r="H244" i="13" s="1"/>
  <c r="G244" i="13"/>
  <c r="I244" i="13"/>
  <c r="J244" i="13"/>
  <c r="A245" i="13"/>
  <c r="B245" i="13"/>
  <c r="C245" i="13"/>
  <c r="D245" i="13"/>
  <c r="F245" i="13"/>
  <c r="G245" i="13"/>
  <c r="I245" i="13"/>
  <c r="J245" i="13"/>
  <c r="A246" i="13"/>
  <c r="R246" i="13"/>
  <c r="B246" i="13"/>
  <c r="C246" i="13"/>
  <c r="E246" i="13" s="1"/>
  <c r="D246" i="13"/>
  <c r="F246" i="13"/>
  <c r="G246" i="13"/>
  <c r="I246" i="13"/>
  <c r="J246" i="13"/>
  <c r="A247" i="13"/>
  <c r="L247" i="13" s="1"/>
  <c r="B247" i="13"/>
  <c r="C247" i="13"/>
  <c r="D247" i="13"/>
  <c r="F247" i="13"/>
  <c r="G247" i="13"/>
  <c r="I247" i="13"/>
  <c r="J247" i="13"/>
  <c r="K247" i="13"/>
  <c r="A248" i="13"/>
  <c r="R248" i="13" s="1"/>
  <c r="B248" i="13"/>
  <c r="C248" i="13"/>
  <c r="D248" i="13"/>
  <c r="F248" i="13"/>
  <c r="G248" i="13"/>
  <c r="I248" i="13"/>
  <c r="J248" i="13"/>
  <c r="A249" i="13"/>
  <c r="B249" i="13"/>
  <c r="C249" i="13"/>
  <c r="D249" i="13"/>
  <c r="E249" i="13" s="1"/>
  <c r="M249" i="13" s="1"/>
  <c r="F249" i="13"/>
  <c r="H249" i="13" s="1"/>
  <c r="G249" i="13"/>
  <c r="I249" i="13"/>
  <c r="J249" i="13"/>
  <c r="K249" i="13" s="1"/>
  <c r="A250" i="13"/>
  <c r="B250" i="13"/>
  <c r="C250" i="13"/>
  <c r="D250" i="13"/>
  <c r="F250" i="13"/>
  <c r="G250" i="13"/>
  <c r="H250" i="13" s="1"/>
  <c r="I250" i="13"/>
  <c r="K250" i="13" s="1"/>
  <c r="J250" i="13"/>
  <c r="A251" i="13"/>
  <c r="R251" i="13" s="1"/>
  <c r="B251" i="13"/>
  <c r="C251" i="13"/>
  <c r="D251" i="13"/>
  <c r="F251" i="13"/>
  <c r="G251" i="13"/>
  <c r="I251" i="13"/>
  <c r="J251" i="13"/>
  <c r="A252" i="13"/>
  <c r="R252" i="13" s="1"/>
  <c r="B252" i="13"/>
  <c r="C252" i="13"/>
  <c r="D252" i="13"/>
  <c r="E252" i="13" s="1"/>
  <c r="M252" i="13" s="1"/>
  <c r="F252" i="13"/>
  <c r="H252" i="13" s="1"/>
  <c r="G252" i="13"/>
  <c r="I252" i="13"/>
  <c r="J252" i="13"/>
  <c r="A253" i="13"/>
  <c r="R253" i="13" s="1"/>
  <c r="B253" i="13"/>
  <c r="C253" i="13"/>
  <c r="D253" i="13"/>
  <c r="F253" i="13"/>
  <c r="G253" i="13"/>
  <c r="H253" i="13" s="1"/>
  <c r="I253" i="13"/>
  <c r="J253" i="13"/>
  <c r="A254" i="13"/>
  <c r="R254" i="13" s="1"/>
  <c r="B254" i="13"/>
  <c r="C254" i="13"/>
  <c r="D254" i="13"/>
  <c r="F254" i="13"/>
  <c r="G254" i="13"/>
  <c r="I254" i="13"/>
  <c r="J254" i="13"/>
  <c r="A255" i="13"/>
  <c r="R255" i="13" s="1"/>
  <c r="B255" i="13"/>
  <c r="C255" i="13"/>
  <c r="D255" i="13"/>
  <c r="F255" i="13"/>
  <c r="H255" i="13" s="1"/>
  <c r="G255" i="13"/>
  <c r="I255" i="13"/>
  <c r="J255" i="13"/>
  <c r="A256" i="13"/>
  <c r="R256" i="13"/>
  <c r="B256" i="13"/>
  <c r="C256" i="13"/>
  <c r="D256" i="13"/>
  <c r="F256" i="13"/>
  <c r="G256" i="13"/>
  <c r="I256" i="13"/>
  <c r="J256" i="13"/>
  <c r="A257" i="13"/>
  <c r="R257" i="13" s="1"/>
  <c r="B257" i="13"/>
  <c r="C257" i="13"/>
  <c r="E257" i="13" s="1"/>
  <c r="M257" i="13" s="1"/>
  <c r="D257" i="13"/>
  <c r="F257" i="13"/>
  <c r="G257" i="13"/>
  <c r="I257" i="13"/>
  <c r="K257" i="13" s="1"/>
  <c r="J257" i="13"/>
  <c r="A258" i="13"/>
  <c r="B258" i="13"/>
  <c r="C258" i="13"/>
  <c r="D258" i="13"/>
  <c r="F258" i="13"/>
  <c r="G258" i="13"/>
  <c r="I258" i="13"/>
  <c r="J258" i="13"/>
  <c r="A259" i="13"/>
  <c r="B259" i="13"/>
  <c r="C259" i="13"/>
  <c r="D259" i="13"/>
  <c r="F259" i="13"/>
  <c r="G259" i="13"/>
  <c r="H259" i="13"/>
  <c r="I259" i="13"/>
  <c r="J259" i="13"/>
  <c r="A260" i="13"/>
  <c r="B260" i="13"/>
  <c r="C260" i="13"/>
  <c r="D260" i="13"/>
  <c r="F260" i="13"/>
  <c r="G260" i="13"/>
  <c r="I260" i="13"/>
  <c r="J260" i="13"/>
  <c r="A261" i="13"/>
  <c r="R261" i="13" s="1"/>
  <c r="B261" i="13"/>
  <c r="C261" i="13"/>
  <c r="D261" i="13"/>
  <c r="F261" i="13"/>
  <c r="G261" i="13"/>
  <c r="I261" i="13"/>
  <c r="J261" i="13"/>
  <c r="A262" i="13"/>
  <c r="L262" i="13" s="1"/>
  <c r="B262" i="13"/>
  <c r="C262" i="13"/>
  <c r="D262" i="13"/>
  <c r="F262" i="13"/>
  <c r="H262" i="13" s="1"/>
  <c r="G262" i="13"/>
  <c r="I262" i="13"/>
  <c r="K262" i="13" s="1"/>
  <c r="J262" i="13"/>
  <c r="A263" i="13"/>
  <c r="R263" i="13" s="1"/>
  <c r="B263" i="13"/>
  <c r="C263" i="13"/>
  <c r="D263" i="13"/>
  <c r="E263" i="13" s="1"/>
  <c r="M263" i="13" s="1"/>
  <c r="F263" i="13"/>
  <c r="G263" i="13"/>
  <c r="I263" i="13"/>
  <c r="J263" i="13"/>
  <c r="A264" i="13"/>
  <c r="B264" i="13"/>
  <c r="C264" i="13"/>
  <c r="D264" i="13"/>
  <c r="F264" i="13"/>
  <c r="G264" i="13"/>
  <c r="I264" i="13"/>
  <c r="K264" i="13" s="1"/>
  <c r="J264" i="13"/>
  <c r="A265" i="13"/>
  <c r="R265" i="13" s="1"/>
  <c r="B265" i="13"/>
  <c r="C265" i="13"/>
  <c r="D265" i="13"/>
  <c r="E265" i="13" s="1"/>
  <c r="M265" i="13" s="1"/>
  <c r="F265" i="13"/>
  <c r="G265" i="13"/>
  <c r="H265" i="13" s="1"/>
  <c r="I265" i="13"/>
  <c r="J265" i="13"/>
  <c r="A266" i="13"/>
  <c r="R266" i="13" s="1"/>
  <c r="B266" i="13"/>
  <c r="C266" i="13"/>
  <c r="D266" i="13"/>
  <c r="E266" i="13" s="1"/>
  <c r="M266" i="13" s="1"/>
  <c r="F266" i="13"/>
  <c r="G266" i="13"/>
  <c r="I266" i="13"/>
  <c r="J266" i="13"/>
  <c r="A267" i="13"/>
  <c r="B267" i="13"/>
  <c r="C267" i="13"/>
  <c r="D267" i="13"/>
  <c r="E267" i="13"/>
  <c r="M267" i="13" s="1"/>
  <c r="F267" i="13"/>
  <c r="G267" i="13"/>
  <c r="H267" i="13"/>
  <c r="I267" i="13"/>
  <c r="J267" i="13"/>
  <c r="A268" i="13"/>
  <c r="R268" i="13" s="1"/>
  <c r="B268" i="13"/>
  <c r="C268" i="13"/>
  <c r="D268" i="13"/>
  <c r="E268" i="13" s="1"/>
  <c r="M268" i="13" s="1"/>
  <c r="F268" i="13"/>
  <c r="H268" i="13" s="1"/>
  <c r="G268" i="13"/>
  <c r="I268" i="13"/>
  <c r="J268" i="13"/>
  <c r="K268" i="13" s="1"/>
  <c r="A269" i="13"/>
  <c r="B269" i="13"/>
  <c r="C269" i="13"/>
  <c r="D269" i="13"/>
  <c r="F269" i="13"/>
  <c r="G269" i="13"/>
  <c r="H269" i="13"/>
  <c r="I269" i="13"/>
  <c r="J269" i="13"/>
  <c r="A270" i="13"/>
  <c r="R270" i="13" s="1"/>
  <c r="B270" i="13"/>
  <c r="C270" i="13"/>
  <c r="D270" i="13"/>
  <c r="F270" i="13"/>
  <c r="G270" i="13"/>
  <c r="I270" i="13"/>
  <c r="K270" i="13" s="1"/>
  <c r="J270" i="13"/>
  <c r="A271" i="13"/>
  <c r="R271" i="13" s="1"/>
  <c r="B271" i="13"/>
  <c r="C271" i="13"/>
  <c r="D271" i="13"/>
  <c r="F271" i="13"/>
  <c r="G271" i="13"/>
  <c r="I271" i="13"/>
  <c r="J271" i="13"/>
  <c r="A272" i="13"/>
  <c r="L272" i="13" s="1"/>
  <c r="B272" i="13"/>
  <c r="C272" i="13"/>
  <c r="D272" i="13"/>
  <c r="F272" i="13"/>
  <c r="G272" i="13"/>
  <c r="I272" i="13"/>
  <c r="J272" i="13"/>
  <c r="A273" i="13"/>
  <c r="L273" i="13" s="1"/>
  <c r="B273" i="13"/>
  <c r="C273" i="13"/>
  <c r="D273" i="13"/>
  <c r="F273" i="13"/>
  <c r="G273" i="13"/>
  <c r="I273" i="13"/>
  <c r="J273" i="13"/>
  <c r="A274" i="13"/>
  <c r="L274" i="13" s="1"/>
  <c r="B274" i="13"/>
  <c r="C274" i="13"/>
  <c r="E274" i="13" s="1"/>
  <c r="M274" i="13" s="1"/>
  <c r="D274" i="13"/>
  <c r="F274" i="13"/>
  <c r="G274" i="13"/>
  <c r="H274" i="13"/>
  <c r="I274" i="13"/>
  <c r="J274" i="13"/>
  <c r="A275" i="13"/>
  <c r="R275" i="13" s="1"/>
  <c r="B275" i="13"/>
  <c r="C275" i="13"/>
  <c r="E275" i="13" s="1"/>
  <c r="M275" i="13" s="1"/>
  <c r="D275" i="13"/>
  <c r="F275" i="13"/>
  <c r="G275" i="13"/>
  <c r="H275" i="13"/>
  <c r="I275" i="13"/>
  <c r="J275" i="13"/>
  <c r="A276" i="13"/>
  <c r="B276" i="13"/>
  <c r="C276" i="13"/>
  <c r="D276" i="13"/>
  <c r="E276" i="13" s="1"/>
  <c r="M276" i="13" s="1"/>
  <c r="F276" i="13"/>
  <c r="H276" i="13" s="1"/>
  <c r="G276" i="13"/>
  <c r="I276" i="13"/>
  <c r="J276" i="13"/>
  <c r="A277" i="13"/>
  <c r="B277" i="13"/>
  <c r="C277" i="13"/>
  <c r="D277" i="13"/>
  <c r="F277" i="13"/>
  <c r="G277" i="13"/>
  <c r="H277" i="13" s="1"/>
  <c r="I277" i="13"/>
  <c r="K277" i="13" s="1"/>
  <c r="J277" i="13"/>
  <c r="A278" i="13"/>
  <c r="R278" i="13" s="1"/>
  <c r="B278" i="13"/>
  <c r="C278" i="13"/>
  <c r="D278" i="13"/>
  <c r="E278" i="13"/>
  <c r="M278" i="13" s="1"/>
  <c r="F278" i="13"/>
  <c r="G278" i="13"/>
  <c r="H278" i="13" s="1"/>
  <c r="I278" i="13"/>
  <c r="K278" i="13" s="1"/>
  <c r="J278" i="13"/>
  <c r="A279" i="13"/>
  <c r="R279" i="13" s="1"/>
  <c r="B279" i="13"/>
  <c r="C279" i="13"/>
  <c r="D279" i="13"/>
  <c r="F279" i="13"/>
  <c r="G279" i="13"/>
  <c r="I279" i="13"/>
  <c r="J279" i="13"/>
  <c r="A280" i="13"/>
  <c r="B280" i="13"/>
  <c r="C280" i="13"/>
  <c r="E280" i="13" s="1"/>
  <c r="D280" i="13"/>
  <c r="M280" i="13"/>
  <c r="F280" i="13"/>
  <c r="G280" i="13"/>
  <c r="H280" i="13" s="1"/>
  <c r="I280" i="13"/>
  <c r="J280" i="13"/>
  <c r="A281" i="13"/>
  <c r="B281" i="13"/>
  <c r="C281" i="13"/>
  <c r="D281" i="13"/>
  <c r="E281" i="13" s="1"/>
  <c r="M281" i="13" s="1"/>
  <c r="F281" i="13"/>
  <c r="G281" i="13"/>
  <c r="I281" i="13"/>
  <c r="J281" i="13"/>
  <c r="A282" i="13"/>
  <c r="R282" i="13" s="1"/>
  <c r="B282" i="13"/>
  <c r="C282" i="13"/>
  <c r="D282" i="13"/>
  <c r="E282" i="13" s="1"/>
  <c r="M282" i="13" s="1"/>
  <c r="F282" i="13"/>
  <c r="G282" i="13"/>
  <c r="I282" i="13"/>
  <c r="J282" i="13"/>
  <c r="K282" i="13" s="1"/>
  <c r="A283" i="13"/>
  <c r="B283" i="13"/>
  <c r="C283" i="13"/>
  <c r="D283" i="13"/>
  <c r="F283" i="13"/>
  <c r="G283" i="13"/>
  <c r="I283" i="13"/>
  <c r="J283" i="13"/>
  <c r="A284" i="13"/>
  <c r="R284" i="13"/>
  <c r="B284" i="13"/>
  <c r="C284" i="13"/>
  <c r="D284" i="13"/>
  <c r="F284" i="13"/>
  <c r="G284" i="13"/>
  <c r="I284" i="13"/>
  <c r="J284" i="13"/>
  <c r="K284" i="13" s="1"/>
  <c r="A285" i="13"/>
  <c r="B285" i="13"/>
  <c r="C285" i="13"/>
  <c r="D285" i="13"/>
  <c r="F285" i="13"/>
  <c r="G285" i="13"/>
  <c r="I285" i="13"/>
  <c r="J285" i="13"/>
  <c r="A286" i="13"/>
  <c r="B286" i="13"/>
  <c r="C286" i="13"/>
  <c r="D286" i="13"/>
  <c r="F286" i="13"/>
  <c r="H286" i="13" s="1"/>
  <c r="G286" i="13"/>
  <c r="I286" i="13"/>
  <c r="J286" i="13"/>
  <c r="A287" i="13"/>
  <c r="L287" i="13" s="1"/>
  <c r="B287" i="13"/>
  <c r="C287" i="13"/>
  <c r="D287" i="13"/>
  <c r="E287" i="13" s="1"/>
  <c r="M287" i="13" s="1"/>
  <c r="F287" i="13"/>
  <c r="G287" i="13"/>
  <c r="I287" i="13"/>
  <c r="J287" i="13"/>
  <c r="A288" i="13"/>
  <c r="R288" i="13" s="1"/>
  <c r="B288" i="13"/>
  <c r="C288" i="13"/>
  <c r="D288" i="13"/>
  <c r="F288" i="13"/>
  <c r="H288" i="13" s="1"/>
  <c r="G288" i="13"/>
  <c r="I288" i="13"/>
  <c r="K288" i="13" s="1"/>
  <c r="J288" i="13"/>
  <c r="A289" i="13"/>
  <c r="L289" i="13"/>
  <c r="B289" i="13"/>
  <c r="C289" i="13"/>
  <c r="D289" i="13"/>
  <c r="F289" i="13"/>
  <c r="G289" i="13"/>
  <c r="H289" i="13" s="1"/>
  <c r="I289" i="13"/>
  <c r="J289" i="13"/>
  <c r="A290" i="13"/>
  <c r="R290" i="13" s="1"/>
  <c r="B290" i="13"/>
  <c r="C290" i="13"/>
  <c r="D290" i="13"/>
  <c r="F290" i="13"/>
  <c r="H290" i="13" s="1"/>
  <c r="G290" i="13"/>
  <c r="I290" i="13"/>
  <c r="K290" i="13" s="1"/>
  <c r="J290" i="13"/>
  <c r="A291" i="13"/>
  <c r="B291" i="13"/>
  <c r="C291" i="13"/>
  <c r="D291" i="13"/>
  <c r="F291" i="13"/>
  <c r="H291" i="13" s="1"/>
  <c r="G291" i="13"/>
  <c r="I291" i="13"/>
  <c r="J291" i="13"/>
  <c r="A292" i="13"/>
  <c r="L292" i="13" s="1"/>
  <c r="B292" i="13"/>
  <c r="C292" i="13"/>
  <c r="D292" i="13"/>
  <c r="F292" i="13"/>
  <c r="G292" i="13"/>
  <c r="H292" i="13" s="1"/>
  <c r="I292" i="13"/>
  <c r="K292" i="13" s="1"/>
  <c r="J292" i="13"/>
  <c r="A293" i="13"/>
  <c r="L293" i="13"/>
  <c r="B293" i="13"/>
  <c r="C293" i="13"/>
  <c r="D293" i="13"/>
  <c r="F293" i="13"/>
  <c r="G293" i="13"/>
  <c r="I293" i="13"/>
  <c r="K293" i="13" s="1"/>
  <c r="J293" i="13"/>
  <c r="A294" i="13"/>
  <c r="B294" i="13"/>
  <c r="C294" i="13"/>
  <c r="E294" i="13" s="1"/>
  <c r="M294" i="13" s="1"/>
  <c r="D294" i="13"/>
  <c r="F294" i="13"/>
  <c r="G294" i="13"/>
  <c r="I294" i="13"/>
  <c r="J294" i="13"/>
  <c r="A295" i="13"/>
  <c r="L295" i="13" s="1"/>
  <c r="R295" i="13"/>
  <c r="B295" i="13"/>
  <c r="C295" i="13"/>
  <c r="D295" i="13"/>
  <c r="E295" i="13" s="1"/>
  <c r="M295" i="13" s="1"/>
  <c r="F295" i="13"/>
  <c r="H295" i="13" s="1"/>
  <c r="G295" i="13"/>
  <c r="I295" i="13"/>
  <c r="J295" i="13"/>
  <c r="A296" i="13"/>
  <c r="B296" i="13"/>
  <c r="C296" i="13"/>
  <c r="E296" i="13" s="1"/>
  <c r="M296" i="13" s="1"/>
  <c r="D296" i="13"/>
  <c r="F296" i="13"/>
  <c r="G296" i="13"/>
  <c r="H296" i="13" s="1"/>
  <c r="I296" i="13"/>
  <c r="J296" i="13"/>
  <c r="A297" i="13"/>
  <c r="R297" i="13" s="1"/>
  <c r="B297" i="13"/>
  <c r="C297" i="13"/>
  <c r="E297" i="13" s="1"/>
  <c r="M297" i="13" s="1"/>
  <c r="D297" i="13"/>
  <c r="F297" i="13"/>
  <c r="G297" i="13"/>
  <c r="H297" i="13" s="1"/>
  <c r="I297" i="13"/>
  <c r="J297" i="13"/>
  <c r="A298" i="13"/>
  <c r="R298" i="13" s="1"/>
  <c r="B298" i="13"/>
  <c r="C298" i="13"/>
  <c r="D298" i="13"/>
  <c r="E298" i="13" s="1"/>
  <c r="M298" i="13" s="1"/>
  <c r="F298" i="13"/>
  <c r="H298" i="13" s="1"/>
  <c r="G298" i="13"/>
  <c r="I298" i="13"/>
  <c r="J298" i="13"/>
  <c r="K298" i="13" s="1"/>
  <c r="A299" i="13"/>
  <c r="L299" i="13" s="1"/>
  <c r="B299" i="13"/>
  <c r="C299" i="13"/>
  <c r="D299" i="13"/>
  <c r="F299" i="13"/>
  <c r="H299" i="13" s="1"/>
  <c r="G299" i="13"/>
  <c r="I299" i="13"/>
  <c r="J299" i="13"/>
  <c r="L178" i="13"/>
  <c r="L162" i="13"/>
  <c r="L219" i="13"/>
  <c r="L182" i="13"/>
  <c r="L166" i="13"/>
  <c r="L186" i="13"/>
  <c r="L170" i="13"/>
  <c r="L154" i="13"/>
  <c r="L214" i="13"/>
  <c r="L210" i="13"/>
  <c r="L191" i="13"/>
  <c r="L189" i="13"/>
  <c r="L199" i="13"/>
  <c r="L101" i="13"/>
  <c r="K140" i="13"/>
  <c r="L116" i="13"/>
  <c r="K108" i="13"/>
  <c r="L108" i="13"/>
  <c r="L197" i="13"/>
  <c r="L190" i="13"/>
  <c r="L124" i="13"/>
  <c r="E175" i="13"/>
  <c r="M175" i="13" s="1"/>
  <c r="E163" i="13"/>
  <c r="E151" i="13"/>
  <c r="M151" i="13"/>
  <c r="E141" i="13"/>
  <c r="L97" i="13"/>
  <c r="L193" i="13"/>
  <c r="K120" i="13"/>
  <c r="E109" i="13"/>
  <c r="L102" i="13"/>
  <c r="L93" i="13"/>
  <c r="H68" i="13"/>
  <c r="E43" i="13"/>
  <c r="M43" i="13" s="1"/>
  <c r="H46" i="13"/>
  <c r="K28" i="13"/>
  <c r="E27" i="13"/>
  <c r="M27" i="13" s="1"/>
  <c r="K14" i="13"/>
  <c r="K155" i="13"/>
  <c r="K138" i="13"/>
  <c r="K137" i="13"/>
  <c r="K119" i="13"/>
  <c r="E76" i="13"/>
  <c r="L152" i="13"/>
  <c r="E208" i="13"/>
  <c r="M206" i="13"/>
  <c r="K103" i="13"/>
  <c r="E149" i="13"/>
  <c r="M149" i="13" s="1"/>
  <c r="K90" i="13"/>
  <c r="E90" i="13"/>
  <c r="E87" i="13"/>
  <c r="M87" i="13" s="1"/>
  <c r="K46" i="13"/>
  <c r="E46" i="13"/>
  <c r="K42" i="13"/>
  <c r="K126" i="13"/>
  <c r="K118" i="13"/>
  <c r="E113" i="13"/>
  <c r="L109" i="13"/>
  <c r="K100" i="13"/>
  <c r="L95" i="13"/>
  <c r="K92" i="13"/>
  <c r="K27" i="13"/>
  <c r="K26" i="13"/>
  <c r="E213" i="13"/>
  <c r="K204" i="13"/>
  <c r="K172" i="13"/>
  <c r="E137" i="13"/>
  <c r="M137" i="13" s="1"/>
  <c r="H30" i="13"/>
  <c r="K15" i="13"/>
  <c r="E192" i="13"/>
  <c r="E191" i="13"/>
  <c r="M191" i="13" s="1"/>
  <c r="L185" i="13"/>
  <c r="E139" i="13"/>
  <c r="M139" i="13" s="1"/>
  <c r="E212" i="13"/>
  <c r="M212" i="13"/>
  <c r="L271" i="13"/>
  <c r="E195" i="13"/>
  <c r="E157" i="13"/>
  <c r="E154" i="13"/>
  <c r="M154" i="13"/>
  <c r="E144" i="13"/>
  <c r="M144" i="13" s="1"/>
  <c r="E121" i="13"/>
  <c r="M121" i="13"/>
  <c r="L115" i="13"/>
  <c r="L110" i="13"/>
  <c r="H106" i="13"/>
  <c r="K105" i="13"/>
  <c r="L104" i="13"/>
  <c r="E101" i="13"/>
  <c r="M101" i="13" s="1"/>
  <c r="H85" i="13"/>
  <c r="H66" i="13"/>
  <c r="H64" i="13"/>
  <c r="E48" i="13"/>
  <c r="M48" i="13" s="1"/>
  <c r="E45" i="13"/>
  <c r="K44" i="13"/>
  <c r="E34" i="13"/>
  <c r="M34" i="13" s="1"/>
  <c r="K33" i="13"/>
  <c r="E32" i="13"/>
  <c r="M32" i="13" s="1"/>
  <c r="K31" i="13"/>
  <c r="K30" i="13"/>
  <c r="E30" i="13"/>
  <c r="M30" i="13" s="1"/>
  <c r="K29" i="13"/>
  <c r="K180" i="13"/>
  <c r="E138" i="13"/>
  <c r="M138" i="13" s="1"/>
  <c r="K124" i="13"/>
  <c r="E122" i="13"/>
  <c r="M122" i="13" s="1"/>
  <c r="E120" i="13"/>
  <c r="M120" i="13" s="1"/>
  <c r="K93" i="13"/>
  <c r="K82" i="13"/>
  <c r="E79" i="13"/>
  <c r="M79" i="13" s="1"/>
  <c r="H17" i="13"/>
  <c r="E52" i="13"/>
  <c r="M52" i="13" s="1"/>
  <c r="K51" i="13"/>
  <c r="E42" i="13"/>
  <c r="E41" i="13"/>
  <c r="M41" i="13" s="1"/>
  <c r="K40" i="13"/>
  <c r="E40" i="13"/>
  <c r="M40" i="13" s="1"/>
  <c r="K39" i="13"/>
  <c r="H25" i="13"/>
  <c r="H23" i="13"/>
  <c r="H103" i="13"/>
  <c r="H72" i="13"/>
  <c r="H20" i="13"/>
  <c r="H15" i="13"/>
  <c r="H97" i="13"/>
  <c r="H35" i="13"/>
  <c r="H200" i="13"/>
  <c r="H67" i="13"/>
  <c r="H43" i="13"/>
  <c r="L256" i="13"/>
  <c r="L224" i="13"/>
  <c r="L222" i="13"/>
  <c r="E238" i="13"/>
  <c r="M238" i="13"/>
  <c r="E235" i="13"/>
  <c r="M235" i="13" s="1"/>
  <c r="L100" i="13"/>
  <c r="E186" i="13"/>
  <c r="L179" i="13"/>
  <c r="L175" i="13"/>
  <c r="L172" i="13"/>
  <c r="L153" i="13"/>
  <c r="K147" i="13"/>
  <c r="M143" i="13"/>
  <c r="K141" i="13"/>
  <c r="E136" i="13"/>
  <c r="M136" i="13" s="1"/>
  <c r="K133" i="13"/>
  <c r="E131" i="13"/>
  <c r="M131" i="13" s="1"/>
  <c r="L126" i="13"/>
  <c r="K122" i="13"/>
  <c r="L119" i="13"/>
  <c r="E96" i="13"/>
  <c r="M96" i="13" s="1"/>
  <c r="M228" i="13"/>
  <c r="E211" i="13"/>
  <c r="M211" i="13" s="1"/>
  <c r="K210" i="13"/>
  <c r="E198" i="13"/>
  <c r="M198" i="13" s="1"/>
  <c r="K197" i="13"/>
  <c r="E197" i="13"/>
  <c r="M197" i="13" s="1"/>
  <c r="K190" i="13"/>
  <c r="E182" i="13"/>
  <c r="M182" i="13" s="1"/>
  <c r="L169" i="13"/>
  <c r="K163" i="13"/>
  <c r="K151" i="13"/>
  <c r="K148" i="13"/>
  <c r="L147" i="13"/>
  <c r="L143" i="13"/>
  <c r="K129" i="13"/>
  <c r="E129" i="13"/>
  <c r="H118" i="13"/>
  <c r="H113" i="13"/>
  <c r="H48" i="13"/>
  <c r="K32" i="13"/>
  <c r="E31" i="13"/>
  <c r="K78" i="13"/>
  <c r="K77" i="13"/>
  <c r="H70" i="13"/>
  <c r="H65" i="13"/>
  <c r="K45" i="13"/>
  <c r="K104" i="13"/>
  <c r="H101" i="13"/>
  <c r="K95" i="13"/>
  <c r="K94" i="13"/>
  <c r="E94" i="13"/>
  <c r="M94" i="13" s="1"/>
  <c r="E62" i="13"/>
  <c r="K54" i="13"/>
  <c r="E44" i="13"/>
  <c r="M44" i="13" s="1"/>
  <c r="K43" i="13"/>
  <c r="H40" i="13"/>
  <c r="K38" i="13"/>
  <c r="E38" i="13"/>
  <c r="M38" i="13" s="1"/>
  <c r="K37" i="13"/>
  <c r="E29" i="13"/>
  <c r="M29" i="13" s="1"/>
  <c r="E28" i="13"/>
  <c r="M15" i="13"/>
  <c r="K106" i="13"/>
  <c r="E103" i="13"/>
  <c r="M103" i="13" s="1"/>
  <c r="M102" i="13"/>
  <c r="E100" i="13"/>
  <c r="M100" i="13" s="1"/>
  <c r="K87" i="13"/>
  <c r="K83" i="13"/>
  <c r="H77" i="13"/>
  <c r="E75" i="13"/>
  <c r="M75" i="13" s="1"/>
  <c r="E71" i="13"/>
  <c r="M71" i="13" s="1"/>
  <c r="H63" i="13"/>
  <c r="K60" i="13"/>
  <c r="E53" i="13"/>
  <c r="M53" i="13" s="1"/>
  <c r="K52" i="13"/>
  <c r="K49" i="13"/>
  <c r="E47" i="13"/>
  <c r="M47" i="13" s="1"/>
  <c r="K41" i="13"/>
  <c r="K36" i="13"/>
  <c r="E22" i="13"/>
  <c r="M22" i="13" s="1"/>
  <c r="K20" i="13"/>
  <c r="K17" i="13"/>
  <c r="E17" i="13"/>
  <c r="M17" i="13" s="1"/>
  <c r="L265" i="13"/>
  <c r="L275" i="13"/>
  <c r="L243" i="13"/>
  <c r="L216" i="13"/>
  <c r="L208" i="13"/>
  <c r="L173" i="13"/>
  <c r="E39" i="13"/>
  <c r="M39" i="13"/>
  <c r="E135" i="13"/>
  <c r="M135" i="13" s="1"/>
  <c r="E241" i="13"/>
  <c r="M241" i="13" s="1"/>
  <c r="L165" i="13"/>
  <c r="E110" i="13"/>
  <c r="M110" i="13" s="1"/>
  <c r="L111" i="13"/>
  <c r="H96" i="13"/>
  <c r="K80" i="13"/>
  <c r="E37" i="13"/>
  <c r="M37" i="13" s="1"/>
  <c r="L161" i="13"/>
  <c r="L105" i="13"/>
  <c r="E115" i="13"/>
  <c r="M115" i="13" s="1"/>
  <c r="K18" i="13"/>
  <c r="L212" i="13"/>
  <c r="L127" i="13"/>
  <c r="H18" i="13"/>
  <c r="L255" i="13"/>
  <c r="L251" i="13"/>
  <c r="L261" i="13"/>
  <c r="K276" i="13"/>
  <c r="E82" i="13"/>
  <c r="M80" i="13"/>
  <c r="E301" i="13"/>
  <c r="M301" i="13"/>
  <c r="K300" i="13"/>
  <c r="L268" i="13"/>
  <c r="E300" i="13"/>
  <c r="M300" i="13" s="1"/>
  <c r="H300" i="13"/>
  <c r="H301" i="13"/>
  <c r="K301" i="13"/>
  <c r="L301" i="13"/>
  <c r="H13" i="13"/>
  <c r="E13" i="13"/>
  <c r="M13" i="13" s="1"/>
  <c r="K10" i="13"/>
  <c r="K8" i="13"/>
  <c r="K5" i="13"/>
  <c r="E3" i="13"/>
  <c r="M3" i="13" s="1"/>
  <c r="H9" i="13"/>
  <c r="K7" i="13"/>
  <c r="H8" i="13"/>
  <c r="H7" i="13"/>
  <c r="H5" i="13"/>
  <c r="H10" i="13"/>
  <c r="E11" i="13"/>
  <c r="M11" i="13" s="1"/>
  <c r="K185" i="13"/>
  <c r="H29" i="13"/>
  <c r="E19" i="13"/>
  <c r="M19" i="13" s="1"/>
  <c r="E89" i="13"/>
  <c r="E77" i="13"/>
  <c r="M77" i="13" s="1"/>
  <c r="K72" i="13"/>
  <c r="K71" i="13"/>
  <c r="E64" i="13"/>
  <c r="M64" i="13" s="1"/>
  <c r="E61" i="13"/>
  <c r="M60" i="13"/>
  <c r="K195" i="13"/>
  <c r="K150" i="13"/>
  <c r="K149" i="13"/>
  <c r="E104" i="13"/>
  <c r="M104" i="13"/>
  <c r="K101" i="13"/>
  <c r="E99" i="13"/>
  <c r="M98" i="13"/>
  <c r="H95" i="13"/>
  <c r="E12" i="13"/>
  <c r="M12" i="13"/>
  <c r="K12" i="13"/>
  <c r="R163" i="13"/>
  <c r="R151" i="13"/>
  <c r="R139" i="13"/>
  <c r="R91" i="13"/>
  <c r="L137" i="13"/>
  <c r="L129" i="13"/>
  <c r="L92" i="13"/>
  <c r="L89" i="13"/>
  <c r="L158" i="13"/>
  <c r="R122" i="13"/>
  <c r="R114" i="13"/>
  <c r="R164" i="13"/>
  <c r="R140" i="13"/>
  <c r="R132" i="13"/>
  <c r="L149" i="13"/>
  <c r="L113" i="13"/>
  <c r="L131" i="13"/>
  <c r="R99" i="13"/>
  <c r="L121" i="13"/>
  <c r="L141" i="13"/>
  <c r="M127" i="13"/>
  <c r="M150" i="13"/>
  <c r="M42" i="13"/>
  <c r="R29" i="13"/>
  <c r="R75" i="13"/>
  <c r="R34" i="13"/>
  <c r="R86" i="13"/>
  <c r="L36" i="13"/>
  <c r="L64" i="13"/>
  <c r="L37" i="13"/>
  <c r="L51" i="13"/>
  <c r="R2" i="13"/>
  <c r="R65" i="13"/>
  <c r="R40" i="13"/>
  <c r="L48" i="13"/>
  <c r="L2" i="13"/>
  <c r="L34" i="13"/>
  <c r="L44" i="13"/>
  <c r="L27" i="13"/>
  <c r="L73" i="13"/>
  <c r="L54" i="13"/>
  <c r="L29" i="13"/>
  <c r="R32" i="13"/>
  <c r="L16" i="13"/>
  <c r="L33" i="13"/>
  <c r="R43" i="13"/>
  <c r="R18" i="13"/>
  <c r="R88" i="13"/>
  <c r="L32" i="13"/>
  <c r="L30" i="13"/>
  <c r="L78" i="13"/>
  <c r="L31" i="13"/>
  <c r="L76" i="13"/>
  <c r="L46" i="13"/>
  <c r="L49" i="13"/>
  <c r="R61" i="13"/>
  <c r="L86" i="13"/>
  <c r="L77" i="13"/>
  <c r="R50" i="13"/>
  <c r="L85" i="13"/>
  <c r="L40" i="13"/>
  <c r="R12" i="13"/>
  <c r="R11" i="13"/>
  <c r="R66" i="13"/>
  <c r="L72" i="13"/>
  <c r="L67" i="13"/>
  <c r="L79" i="13"/>
  <c r="R6" i="13"/>
  <c r="R56" i="13"/>
  <c r="L66" i="13"/>
  <c r="L35" i="13"/>
  <c r="R13" i="13"/>
  <c r="R48" i="13"/>
  <c r="L19" i="13"/>
  <c r="L71" i="13"/>
  <c r="R22" i="13"/>
  <c r="L68" i="13"/>
  <c r="L26" i="13"/>
  <c r="R17" i="13"/>
  <c r="R20" i="13"/>
  <c r="L25" i="13"/>
  <c r="R49" i="13"/>
  <c r="L20" i="13"/>
  <c r="L11" i="13"/>
  <c r="R16" i="13"/>
  <c r="R68" i="13"/>
  <c r="L22" i="13"/>
  <c r="L12" i="13"/>
  <c r="L10" i="13"/>
  <c r="L8" i="13"/>
  <c r="L60" i="13"/>
  <c r="R39" i="13"/>
  <c r="R4" i="13"/>
  <c r="R42" i="13"/>
  <c r="L88" i="13"/>
  <c r="R87" i="13"/>
  <c r="R54" i="13"/>
  <c r="L50" i="13"/>
  <c r="L87" i="13"/>
  <c r="L80" i="13"/>
  <c r="L3" i="13"/>
  <c r="L63" i="13"/>
  <c r="L14" i="13"/>
  <c r="L75" i="13"/>
  <c r="L57" i="13"/>
  <c r="R5" i="13"/>
  <c r="R67" i="13"/>
  <c r="R44" i="13"/>
  <c r="L65" i="13"/>
  <c r="R57" i="13"/>
  <c r="R36" i="13"/>
  <c r="L52" i="13"/>
  <c r="L15" i="13"/>
  <c r="R15" i="13"/>
  <c r="L55" i="13"/>
  <c r="R38" i="13"/>
  <c r="L5" i="13"/>
  <c r="L39" i="13"/>
  <c r="L24" i="13"/>
  <c r="L18" i="13"/>
  <c r="R7" i="13"/>
  <c r="R47" i="13"/>
  <c r="R52" i="13"/>
  <c r="L41" i="13"/>
  <c r="L7" i="13"/>
  <c r="R37" i="13"/>
  <c r="R14" i="13"/>
  <c r="L9" i="13"/>
  <c r="L59" i="13"/>
  <c r="L69" i="13"/>
  <c r="L21" i="13"/>
  <c r="L58" i="13"/>
  <c r="R27" i="13"/>
  <c r="R81" i="13"/>
  <c r="R33" i="13"/>
  <c r="L13" i="13"/>
  <c r="L28" i="13"/>
  <c r="L47" i="13"/>
  <c r="L38" i="13"/>
  <c r="L70" i="13"/>
  <c r="L61" i="13"/>
  <c r="L74" i="13"/>
  <c r="R59" i="13"/>
  <c r="R62" i="13"/>
  <c r="R21" i="13"/>
  <c r="R24" i="13"/>
  <c r="L56" i="13"/>
  <c r="R41" i="13"/>
  <c r="L62" i="13"/>
  <c r="L4" i="13"/>
  <c r="R8" i="13"/>
  <c r="R10" i="13"/>
  <c r="L43" i="13"/>
  <c r="L17" i="13"/>
  <c r="L23" i="13"/>
  <c r="L6" i="13"/>
  <c r="R85" i="13"/>
  <c r="R196" i="13"/>
  <c r="L196" i="13"/>
  <c r="R155" i="13"/>
  <c r="L155" i="13"/>
  <c r="R45" i="13"/>
  <c r="L290" i="13"/>
  <c r="R264" i="13"/>
  <c r="L264" i="13"/>
  <c r="R160" i="13"/>
  <c r="L160" i="13"/>
  <c r="L142" i="13"/>
  <c r="R142" i="13"/>
  <c r="R138" i="13"/>
  <c r="L138" i="13"/>
  <c r="L231" i="13"/>
  <c r="R281" i="13"/>
  <c r="L281" i="13"/>
  <c r="R226" i="13"/>
  <c r="L226" i="13"/>
  <c r="L83" i="13"/>
  <c r="R150" i="13"/>
  <c r="R274" i="13"/>
  <c r="R96" i="13"/>
  <c r="L96" i="13"/>
  <c r="L82" i="13"/>
  <c r="L278" i="13"/>
  <c r="R277" i="13"/>
  <c r="L277" i="13"/>
  <c r="R188" i="13"/>
  <c r="L188" i="13"/>
  <c r="L205" i="13"/>
  <c r="L213" i="13"/>
  <c r="R201" i="13"/>
  <c r="R146" i="13"/>
  <c r="L146" i="13"/>
  <c r="R128" i="13"/>
  <c r="L128" i="13"/>
  <c r="R118" i="13"/>
  <c r="L118" i="13"/>
  <c r="R242" i="13"/>
  <c r="L198" i="13"/>
  <c r="R198" i="13"/>
  <c r="R192" i="13"/>
  <c r="L192" i="13"/>
  <c r="R215" i="13"/>
  <c r="L215" i="13"/>
  <c r="L148" i="13"/>
  <c r="R135" i="13"/>
  <c r="L135" i="13"/>
  <c r="L134" i="13"/>
  <c r="R134" i="13"/>
  <c r="R292" i="13"/>
  <c r="R250" i="13"/>
  <c r="L250" i="13"/>
  <c r="R229" i="13"/>
  <c r="L229" i="13"/>
  <c r="L203" i="13"/>
  <c r="E201" i="13"/>
  <c r="M201" i="13" s="1"/>
  <c r="E190" i="13"/>
  <c r="M190" i="13" s="1"/>
  <c r="E156" i="13"/>
  <c r="M156" i="13" s="1"/>
  <c r="L106" i="13"/>
  <c r="R106" i="13"/>
  <c r="K89" i="13"/>
  <c r="R156" i="13"/>
  <c r="L156" i="13"/>
  <c r="R262" i="13"/>
  <c r="R159" i="13"/>
  <c r="L298" i="13"/>
  <c r="L284" i="13"/>
  <c r="L248" i="13"/>
  <c r="L237" i="13"/>
  <c r="L207" i="13"/>
  <c r="L202" i="13"/>
  <c r="L194" i="13"/>
  <c r="R184" i="13"/>
  <c r="L184" i="13"/>
  <c r="K182" i="13"/>
  <c r="R180" i="13"/>
  <c r="L180" i="13"/>
  <c r="H162" i="13"/>
  <c r="E133" i="13"/>
  <c r="M133" i="13" s="1"/>
  <c r="R130" i="13"/>
  <c r="E116" i="13"/>
  <c r="M116" i="13" s="1"/>
  <c r="R98" i="13"/>
  <c r="L94" i="13"/>
  <c r="E93" i="13"/>
  <c r="M93" i="13" s="1"/>
  <c r="K84" i="13"/>
  <c r="E84" i="13"/>
  <c r="M84" i="13"/>
  <c r="K123" i="13"/>
  <c r="K109" i="13"/>
  <c r="L107" i="13"/>
  <c r="R107" i="13"/>
  <c r="H102" i="13"/>
  <c r="E97" i="13"/>
  <c r="M97" i="13" s="1"/>
  <c r="K76" i="13"/>
  <c r="K48" i="13"/>
  <c r="H37" i="13"/>
  <c r="K25" i="13"/>
  <c r="H247" i="13"/>
  <c r="H151" i="13"/>
  <c r="H87" i="13"/>
  <c r="H47" i="13"/>
  <c r="H16" i="13"/>
  <c r="H14" i="13"/>
  <c r="H105" i="13"/>
  <c r="H22" i="13"/>
  <c r="H12" i="13"/>
  <c r="H240" i="13"/>
  <c r="H104" i="13"/>
  <c r="H92" i="13"/>
  <c r="H39" i="13"/>
  <c r="H28" i="13"/>
  <c r="H41" i="13"/>
  <c r="H246" i="13"/>
  <c r="H61" i="13"/>
  <c r="H51" i="13"/>
  <c r="H155" i="13"/>
  <c r="H26" i="13"/>
  <c r="H83" i="13"/>
  <c r="H82" i="13"/>
  <c r="H219" i="13"/>
  <c r="H89" i="13"/>
  <c r="H88" i="13"/>
  <c r="H38" i="13"/>
  <c r="H24" i="13"/>
  <c r="H19" i="13"/>
  <c r="H32" i="13"/>
  <c r="R299" i="13"/>
  <c r="R293" i="13"/>
  <c r="L244" i="13"/>
  <c r="L223" i="13"/>
  <c r="L204" i="13"/>
  <c r="R176" i="13"/>
  <c r="L176" i="13"/>
  <c r="L254" i="13"/>
  <c r="L206" i="13"/>
  <c r="K186" i="13"/>
  <c r="K178" i="13"/>
  <c r="E178" i="13"/>
  <c r="M178" i="13" s="1"/>
  <c r="H4" i="13"/>
  <c r="H3" i="13"/>
  <c r="H2" i="13"/>
  <c r="H271" i="13"/>
  <c r="H257" i="13"/>
  <c r="H117" i="13"/>
  <c r="H109" i="13"/>
  <c r="H107" i="13"/>
  <c r="H90" i="13"/>
  <c r="H84" i="13"/>
  <c r="H75" i="13"/>
  <c r="H69" i="13"/>
  <c r="H59" i="13"/>
  <c r="H57" i="13"/>
  <c r="H52" i="13"/>
  <c r="H50" i="13"/>
  <c r="H36" i="13"/>
  <c r="H34" i="13"/>
  <c r="H116" i="13"/>
  <c r="H78" i="13"/>
  <c r="H62" i="13"/>
  <c r="H56" i="13"/>
  <c r="H54" i="13"/>
  <c r="E2" i="13"/>
  <c r="M2" i="13" s="1"/>
  <c r="H239" i="13"/>
  <c r="H237" i="13"/>
  <c r="H235" i="13"/>
  <c r="H233" i="13"/>
  <c r="H232" i="13"/>
  <c r="H231" i="13"/>
  <c r="E254" i="13"/>
  <c r="M254" i="13" s="1"/>
  <c r="K246" i="13"/>
  <c r="L232" i="13"/>
  <c r="R240" i="13"/>
  <c r="L240" i="13"/>
  <c r="R235" i="13"/>
  <c r="L235" i="13"/>
  <c r="L234" i="13"/>
  <c r="R234" i="13"/>
  <c r="R233" i="13"/>
  <c r="L233" i="13"/>
  <c r="K115" i="13"/>
  <c r="E194" i="13"/>
  <c r="M194" i="13" s="1"/>
  <c r="E183" i="13"/>
  <c r="M183" i="13" s="1"/>
  <c r="K169" i="13"/>
  <c r="E169" i="13"/>
  <c r="M169" i="13" s="1"/>
  <c r="K168" i="13"/>
  <c r="E168" i="13"/>
  <c r="M168" i="13" s="1"/>
  <c r="K167" i="13"/>
  <c r="E167" i="13"/>
  <c r="M167" i="13" s="1"/>
  <c r="H160" i="13"/>
  <c r="H134" i="13"/>
  <c r="H195" i="13"/>
  <c r="R195" i="13"/>
  <c r="E155" i="13"/>
  <c r="M155" i="13" s="1"/>
  <c r="K153" i="13"/>
  <c r="K73" i="13"/>
  <c r="E73" i="13"/>
  <c r="E72" i="13"/>
  <c r="M72" i="13" s="1"/>
  <c r="K69" i="13"/>
  <c r="E68" i="13"/>
  <c r="M68" i="13"/>
  <c r="K63" i="13"/>
  <c r="E63" i="13"/>
  <c r="E57" i="13"/>
  <c r="M57" i="13"/>
  <c r="K53" i="13"/>
  <c r="E50" i="13"/>
  <c r="M50" i="13" s="1"/>
  <c r="E26" i="13"/>
  <c r="M26" i="13" s="1"/>
  <c r="K24" i="13"/>
  <c r="E24" i="13"/>
  <c r="M24" i="13"/>
  <c r="E23" i="13"/>
  <c r="M23" i="13" s="1"/>
  <c r="M90" i="13"/>
  <c r="M113" i="13"/>
  <c r="M129" i="13"/>
  <c r="M31" i="13"/>
  <c r="M9" i="13"/>
  <c r="M28" i="13"/>
  <c r="M54" i="13"/>
  <c r="M184" i="13"/>
  <c r="M157" i="13"/>
  <c r="M109" i="13"/>
  <c r="H294" i="13"/>
  <c r="H293" i="13"/>
  <c r="E272" i="13"/>
  <c r="M272" i="13" s="1"/>
  <c r="K271" i="13"/>
  <c r="H258" i="13"/>
  <c r="L211" i="13"/>
  <c r="K187" i="13"/>
  <c r="K184" i="13"/>
  <c r="H182" i="13"/>
  <c r="K174" i="13"/>
  <c r="M165" i="13"/>
  <c r="K164" i="13"/>
  <c r="K135" i="13"/>
  <c r="H110" i="13"/>
  <c r="H98" i="13"/>
  <c r="E85" i="13"/>
  <c r="M85" i="13" s="1"/>
  <c r="E83" i="13"/>
  <c r="M83" i="13" s="1"/>
  <c r="E81" i="13"/>
  <c r="M81" i="13" s="1"/>
  <c r="E78" i="13"/>
  <c r="M78" i="13" s="1"/>
  <c r="K13" i="13"/>
  <c r="M204" i="13"/>
  <c r="M105" i="13"/>
  <c r="M229" i="13"/>
  <c r="K258" i="13"/>
  <c r="E256" i="13"/>
  <c r="M256" i="13" s="1"/>
  <c r="K238" i="13"/>
  <c r="R236" i="13"/>
  <c r="K219" i="13"/>
  <c r="M246" i="13"/>
  <c r="M76" i="13"/>
  <c r="M221" i="13"/>
  <c r="M141" i="13"/>
  <c r="M163" i="13"/>
  <c r="K275" i="13"/>
  <c r="E251" i="13"/>
  <c r="M251" i="13"/>
  <c r="K117" i="13"/>
  <c r="K113" i="13"/>
  <c r="E112" i="13"/>
  <c r="M112" i="13" s="1"/>
  <c r="K96" i="13"/>
  <c r="H187" i="13"/>
  <c r="E187" i="13"/>
  <c r="M187" i="13" s="1"/>
  <c r="K91" i="13"/>
  <c r="E91" i="13"/>
  <c r="M91" i="13" s="1"/>
  <c r="H21" i="13"/>
  <c r="K281" i="13"/>
  <c r="L252" i="13"/>
  <c r="H243" i="13"/>
  <c r="K192" i="13"/>
  <c r="E189" i="13"/>
  <c r="M189" i="13" s="1"/>
  <c r="L167" i="13"/>
  <c r="R112" i="13"/>
  <c r="R90" i="13"/>
  <c r="K75" i="13"/>
  <c r="E70" i="13"/>
  <c r="M70" i="13" s="1"/>
  <c r="K11" i="13"/>
  <c r="E10" i="13"/>
  <c r="M10" i="13" s="1"/>
  <c r="E8" i="13"/>
  <c r="M8" i="13" s="1"/>
  <c r="E7" i="13"/>
  <c r="M7" i="13"/>
  <c r="E5" i="13"/>
  <c r="M5" i="13" s="1"/>
  <c r="K4" i="13"/>
  <c r="E4" i="13"/>
  <c r="M4" i="13" s="1"/>
  <c r="E279" i="13"/>
  <c r="M279" i="13" s="1"/>
  <c r="E262" i="13"/>
  <c r="M262" i="13" s="1"/>
  <c r="K261" i="13"/>
  <c r="K260" i="13"/>
  <c r="E258" i="13"/>
  <c r="M258" i="13" s="1"/>
  <c r="E188" i="13"/>
  <c r="M188" i="13" s="1"/>
  <c r="E173" i="13"/>
  <c r="M173" i="13" s="1"/>
  <c r="K136" i="13"/>
  <c r="H126" i="13"/>
  <c r="H124" i="13"/>
  <c r="E117" i="13"/>
  <c r="M117" i="13" s="1"/>
  <c r="K116" i="13"/>
  <c r="E299" i="13"/>
  <c r="M299" i="13" s="1"/>
  <c r="K296" i="13"/>
  <c r="K274" i="13"/>
  <c r="E271" i="13"/>
  <c r="M271" i="13" s="1"/>
  <c r="E270" i="13"/>
  <c r="M270" i="13" s="1"/>
  <c r="K267" i="13"/>
  <c r="K245" i="13"/>
  <c r="E245" i="13"/>
  <c r="M245" i="13" s="1"/>
  <c r="K241" i="13"/>
  <c r="K217" i="13"/>
  <c r="E217" i="13"/>
  <c r="M217" i="13" s="1"/>
  <c r="K216" i="13"/>
  <c r="E216" i="13"/>
  <c r="M216" i="13"/>
  <c r="E181" i="13"/>
  <c r="M181" i="13" s="1"/>
  <c r="K171" i="13"/>
  <c r="E171" i="13"/>
  <c r="M171" i="13" s="1"/>
  <c r="K157" i="13"/>
  <c r="E148" i="13"/>
  <c r="M148" i="13" s="1"/>
  <c r="E134" i="13"/>
  <c r="M134" i="13"/>
  <c r="K132" i="13"/>
  <c r="E132" i="13"/>
  <c r="M132" i="13" s="1"/>
  <c r="K114" i="13"/>
  <c r="E114" i="13"/>
  <c r="M114" i="13" s="1"/>
  <c r="K111" i="13"/>
  <c r="E111" i="13"/>
  <c r="M111" i="13" s="1"/>
  <c r="K110" i="13"/>
  <c r="E108" i="13"/>
  <c r="M108" i="13"/>
  <c r="K107" i="13"/>
  <c r="E107" i="13"/>
  <c r="M107" i="13" s="1"/>
  <c r="E106" i="13"/>
  <c r="M106" i="13" s="1"/>
  <c r="K102" i="13"/>
  <c r="K86" i="13"/>
  <c r="E86" i="13"/>
  <c r="M86" i="13"/>
  <c r="K68" i="13"/>
  <c r="E67" i="13"/>
  <c r="M67" i="13" s="1"/>
  <c r="E66" i="13"/>
  <c r="M66" i="13" s="1"/>
  <c r="E65" i="13"/>
  <c r="M65" i="13"/>
  <c r="K64" i="13"/>
  <c r="K50" i="13"/>
  <c r="E49" i="13"/>
  <c r="M49" i="13"/>
  <c r="K34" i="13"/>
  <c r="K21" i="13"/>
  <c r="K19" i="13"/>
  <c r="E16" i="13"/>
  <c r="M16" i="13"/>
  <c r="E286" i="13"/>
  <c r="M286" i="13" s="1"/>
  <c r="E284" i="13"/>
  <c r="M284" i="13"/>
  <c r="L297" i="13"/>
  <c r="L187" i="13"/>
  <c r="R187" i="13"/>
  <c r="K272" i="13"/>
  <c r="K253" i="13"/>
  <c r="E253" i="13"/>
  <c r="M253" i="13" s="1"/>
  <c r="H248" i="13"/>
  <c r="H236" i="13"/>
  <c r="E220" i="13"/>
  <c r="M220" i="13" s="1"/>
  <c r="E215" i="13"/>
  <c r="M215" i="13" s="1"/>
  <c r="E207" i="13"/>
  <c r="M207" i="13" s="1"/>
  <c r="E283" i="13"/>
  <c r="M283" i="13" s="1"/>
  <c r="L282" i="13"/>
  <c r="L257" i="13"/>
  <c r="K256" i="13"/>
  <c r="E219" i="13"/>
  <c r="M219" i="13" s="1"/>
  <c r="K213" i="13"/>
  <c r="K201" i="13"/>
  <c r="K200" i="13"/>
  <c r="E200" i="13"/>
  <c r="M200" i="13" s="1"/>
  <c r="K199" i="13"/>
  <c r="E199" i="13"/>
  <c r="M199" i="13" s="1"/>
  <c r="K196" i="13"/>
  <c r="E196" i="13"/>
  <c r="M196" i="13" s="1"/>
  <c r="K193" i="13"/>
  <c r="E193" i="13"/>
  <c r="M193" i="13" s="1"/>
  <c r="K191" i="13"/>
  <c r="L279" i="13"/>
  <c r="K295" i="13"/>
  <c r="K289" i="13"/>
  <c r="E288" i="13"/>
  <c r="M288" i="13" s="1"/>
  <c r="K266" i="13"/>
  <c r="E264" i="13"/>
  <c r="M264" i="13" s="1"/>
  <c r="K263" i="13"/>
  <c r="E255" i="13"/>
  <c r="M255" i="13"/>
  <c r="E248" i="13"/>
  <c r="M248" i="13"/>
  <c r="E247" i="13"/>
  <c r="M247" i="13" s="1"/>
  <c r="K244" i="13"/>
  <c r="R238" i="13"/>
  <c r="E224" i="13"/>
  <c r="M224" i="13" s="1"/>
  <c r="K218" i="13"/>
  <c r="H128" i="13"/>
  <c r="K23" i="13"/>
  <c r="K3" i="13"/>
  <c r="K177" i="13"/>
  <c r="H174" i="13"/>
  <c r="H163" i="13"/>
  <c r="K156" i="13"/>
  <c r="K65" i="13"/>
  <c r="E55" i="13"/>
  <c r="M55" i="13" s="1"/>
  <c r="K47" i="13"/>
  <c r="K179" i="13"/>
  <c r="K176" i="13"/>
  <c r="K175" i="13"/>
  <c r="E172" i="13"/>
  <c r="M172" i="13" s="1"/>
  <c r="E164" i="13"/>
  <c r="M164" i="13" s="1"/>
  <c r="K158" i="13"/>
  <c r="E153" i="13"/>
  <c r="M153" i="13" s="1"/>
  <c r="E147" i="13"/>
  <c r="M147" i="13" s="1"/>
  <c r="K142" i="13"/>
  <c r="E142" i="13"/>
  <c r="M142" i="13" s="1"/>
  <c r="K134" i="13"/>
  <c r="K130" i="13"/>
  <c r="E130" i="13"/>
  <c r="M130" i="13" s="1"/>
  <c r="L125" i="13"/>
  <c r="E124" i="13"/>
  <c r="M124" i="13" s="1"/>
  <c r="H120" i="13"/>
  <c r="L120" i="13"/>
  <c r="K97" i="13"/>
  <c r="E95" i="13"/>
  <c r="M95" i="13"/>
  <c r="H91" i="13"/>
  <c r="E74" i="13"/>
  <c r="M74" i="13" s="1"/>
  <c r="K70" i="13"/>
  <c r="E69" i="13"/>
  <c r="M69" i="13"/>
  <c r="E51" i="13"/>
  <c r="M51" i="13" s="1"/>
  <c r="E36" i="13"/>
  <c r="M36" i="13" s="1"/>
  <c r="E35" i="13"/>
  <c r="M35" i="13"/>
  <c r="E33" i="13"/>
  <c r="M33" i="13" s="1"/>
  <c r="K22" i="13"/>
  <c r="E21" i="13"/>
  <c r="M21" i="13" s="1"/>
  <c r="E18" i="13"/>
  <c r="M18" i="13" s="1"/>
  <c r="K16" i="13"/>
  <c r="R177" i="13"/>
  <c r="K128" i="13"/>
  <c r="E128" i="13"/>
  <c r="M128" i="13" s="1"/>
  <c r="E88" i="13"/>
  <c r="M88" i="13" s="1"/>
  <c r="E58" i="13"/>
  <c r="M58" i="13"/>
  <c r="E56" i="13"/>
  <c r="M56" i="13" s="1"/>
  <c r="K9" i="13"/>
  <c r="K6" i="13"/>
  <c r="E6" i="13"/>
  <c r="M6" i="13" s="1"/>
  <c r="R289" i="13"/>
  <c r="L253" i="13"/>
  <c r="L246" i="13"/>
  <c r="R230" i="13"/>
  <c r="E185" i="13"/>
  <c r="M185" i="13" s="1"/>
  <c r="R221" i="13"/>
  <c r="L209" i="13"/>
  <c r="K183" i="13"/>
  <c r="H191" i="13"/>
  <c r="K189" i="13"/>
  <c r="E177" i="13"/>
  <c r="M177" i="13" s="1"/>
  <c r="R144" i="13"/>
  <c r="L136" i="13"/>
  <c r="L300" i="13"/>
  <c r="L288" i="13"/>
  <c r="R276" i="13"/>
  <c r="L276" i="13"/>
  <c r="L260" i="13"/>
  <c r="R260" i="13"/>
  <c r="R145" i="13"/>
  <c r="L145" i="13"/>
  <c r="R285" i="13"/>
  <c r="L285" i="13"/>
  <c r="H284" i="13"/>
  <c r="E277" i="13"/>
  <c r="M277" i="13" s="1"/>
  <c r="L267" i="13"/>
  <c r="R267" i="13"/>
  <c r="R258" i="13"/>
  <c r="L258" i="13"/>
  <c r="L286" i="13"/>
  <c r="R286" i="13"/>
  <c r="R227" i="13"/>
  <c r="L227" i="13"/>
  <c r="L296" i="13"/>
  <c r="R296" i="13"/>
  <c r="E292" i="13"/>
  <c r="M292" i="13" s="1"/>
  <c r="L266" i="13"/>
  <c r="E291" i="13"/>
  <c r="M291" i="13" s="1"/>
  <c r="L294" i="13"/>
  <c r="R294" i="13"/>
  <c r="E269" i="13"/>
  <c r="M269" i="13" s="1"/>
  <c r="H245" i="13"/>
  <c r="E234" i="13"/>
  <c r="M234" i="13" s="1"/>
  <c r="H226" i="13"/>
  <c r="K221" i="13"/>
  <c r="H220" i="13"/>
  <c r="H213" i="13"/>
  <c r="H209" i="13"/>
  <c r="K205" i="13"/>
  <c r="H198" i="13"/>
  <c r="K265" i="13"/>
  <c r="H263" i="13"/>
  <c r="H254" i="13"/>
  <c r="H215" i="13"/>
  <c r="K207" i="13"/>
  <c r="H206" i="13"/>
  <c r="H166" i="13"/>
  <c r="H153" i="13"/>
  <c r="H179" i="13"/>
  <c r="K161" i="13"/>
  <c r="H86" i="13"/>
  <c r="H203" i="13"/>
  <c r="H185" i="13"/>
  <c r="H99" i="13"/>
  <c r="K85" i="13"/>
  <c r="K286" i="13"/>
  <c r="K283" i="13"/>
  <c r="K252" i="13"/>
  <c r="K226" i="13"/>
  <c r="H225" i="13"/>
  <c r="K224" i="13"/>
  <c r="H223" i="13"/>
  <c r="H221" i="13"/>
  <c r="K259" i="13"/>
  <c r="E240" i="13"/>
  <c r="M240" i="13" s="1"/>
  <c r="K237" i="13"/>
  <c r="H230" i="13"/>
  <c r="K228" i="13"/>
  <c r="H227" i="13"/>
  <c r="E222" i="13"/>
  <c r="M222" i="13" s="1"/>
  <c r="K273" i="13"/>
  <c r="H260" i="13"/>
  <c r="H251" i="13"/>
  <c r="K162" i="13"/>
  <c r="K160" i="13"/>
  <c r="H159" i="13"/>
  <c r="K152" i="13"/>
  <c r="H152" i="13"/>
  <c r="H150" i="13"/>
  <c r="H147" i="13"/>
  <c r="E140" i="13"/>
  <c r="M140" i="13" s="1"/>
  <c r="H127" i="13"/>
  <c r="H123" i="13"/>
  <c r="H49" i="13"/>
  <c r="H158" i="13"/>
  <c r="E145" i="13"/>
  <c r="M145" i="13" s="1"/>
  <c r="H58" i="13"/>
  <c r="H42" i="13"/>
  <c r="H2" i="8"/>
  <c r="H1" i="8" s="1"/>
  <c r="K297" i="13"/>
  <c r="E203" i="13"/>
  <c r="M203" i="13" s="1"/>
  <c r="H201" i="13"/>
  <c r="H196" i="13"/>
  <c r="H192" i="13"/>
  <c r="H161" i="13"/>
  <c r="H130" i="13"/>
  <c r="E202" i="13"/>
  <c r="M202" i="13" s="1"/>
  <c r="H146" i="13"/>
  <c r="H145" i="13"/>
  <c r="K188" i="13"/>
  <c r="BM3" i="8"/>
  <c r="BM1" i="8" s="1"/>
  <c r="AG3" i="8"/>
  <c r="AG1" i="8" s="1"/>
  <c r="BF3" i="8"/>
  <c r="BF1" i="8" s="1"/>
  <c r="AN3" i="8"/>
  <c r="AN1" i="8" s="1"/>
  <c r="W3" i="8"/>
  <c r="W1" i="8" s="1"/>
  <c r="AR3" i="8"/>
  <c r="AR1" i="8" s="1"/>
  <c r="O3" i="8"/>
  <c r="O1" i="8" s="1"/>
  <c r="BN3" i="8"/>
  <c r="BN1" i="8" s="1"/>
  <c r="AQ3" i="8"/>
  <c r="AQ1" i="8" s="1"/>
  <c r="X3" i="8"/>
  <c r="X1" i="8" s="1"/>
  <c r="AD3" i="8"/>
  <c r="AD1" i="8" s="1"/>
  <c r="R3" i="8"/>
  <c r="R1" i="8" s="1"/>
  <c r="AY3" i="8"/>
  <c r="AY1" i="8" s="1"/>
  <c r="U3" i="8"/>
  <c r="U1" i="8" s="1"/>
  <c r="AM3" i="8"/>
  <c r="AM1" i="8" s="1"/>
  <c r="AW3" i="8"/>
  <c r="AW1" i="8" s="1"/>
  <c r="AA3" i="8"/>
  <c r="AA1" i="8" s="1"/>
  <c r="Z3" i="8"/>
  <c r="Z1" i="8" s="1"/>
  <c r="AB3" i="8"/>
  <c r="AB1" i="8" s="1"/>
  <c r="AZ3" i="8"/>
  <c r="AZ1" i="8" s="1"/>
  <c r="AO3" i="8"/>
  <c r="AO1" i="8" s="1"/>
  <c r="BG3" i="8"/>
  <c r="BG1" i="8" s="1"/>
  <c r="BH3" i="8"/>
  <c r="BH1" i="8" s="1"/>
  <c r="AJ3" i="8"/>
  <c r="AJ1" i="8" s="1"/>
  <c r="AT3" i="8"/>
  <c r="AT1" i="8" s="1"/>
  <c r="S3" i="8"/>
  <c r="S1" i="8" s="1"/>
  <c r="BI3" i="8"/>
  <c r="BI1" i="8" s="1"/>
  <c r="M3" i="8"/>
  <c r="M1" i="8" s="1"/>
  <c r="AU3" i="8"/>
  <c r="AU1" i="8" s="1"/>
  <c r="AH3" i="8"/>
  <c r="AH1" i="8" s="1"/>
  <c r="AF3" i="8"/>
  <c r="AF1" i="8" s="1"/>
  <c r="AS3" i="8"/>
  <c r="AS1" i="8" s="1"/>
  <c r="AV3" i="8"/>
  <c r="AV1" i="8" s="1"/>
  <c r="Y3" i="8"/>
  <c r="Y1" i="8" s="1"/>
  <c r="AC3" i="8"/>
  <c r="AC1" i="8" s="1"/>
  <c r="AI3" i="8"/>
  <c r="AI1" i="8" s="1"/>
  <c r="T3" i="8"/>
  <c r="T1" i="8" s="1"/>
  <c r="BE3" i="8"/>
  <c r="BE1" i="8" s="1"/>
  <c r="AE3" i="8"/>
  <c r="AE1" i="8" s="1"/>
  <c r="L3" i="8"/>
  <c r="L1" i="8" s="1"/>
  <c r="BB3" i="8"/>
  <c r="BB1" i="8" s="1"/>
  <c r="BC3" i="8"/>
  <c r="BC1" i="8" s="1"/>
  <c r="AL3" i="8"/>
  <c r="AL1" i="8" s="1"/>
  <c r="V3" i="8"/>
  <c r="V1" i="8" s="1"/>
  <c r="AX3" i="8"/>
  <c r="AX1" i="8" s="1"/>
  <c r="AK3" i="8"/>
  <c r="AK1" i="8" s="1"/>
  <c r="BJ3" i="8"/>
  <c r="BJ1" i="8" s="1"/>
  <c r="BA3" i="8"/>
  <c r="BA1" i="8" s="1"/>
  <c r="Q3" i="8"/>
  <c r="Q1" i="8" s="1"/>
  <c r="N3" i="8"/>
  <c r="N1" i="8" s="1"/>
  <c r="BL3" i="8"/>
  <c r="BL1" i="8" s="1"/>
  <c r="BD3" i="8"/>
  <c r="BD1" i="8" s="1"/>
  <c r="AP3" i="8"/>
  <c r="AP1" i="8" s="1"/>
  <c r="BK3" i="8"/>
  <c r="BK1" i="8" s="1"/>
  <c r="P3" i="8"/>
  <c r="P1" i="8" s="1"/>
  <c r="R272" i="13" l="1"/>
  <c r="R117" i="13"/>
  <c r="R280" i="13"/>
  <c r="L280" i="13"/>
  <c r="R225" i="13"/>
  <c r="L225" i="13"/>
  <c r="E205" i="13"/>
  <c r="M205" i="13" s="1"/>
  <c r="H178" i="13"/>
  <c r="K139" i="13"/>
  <c r="L53" i="13"/>
  <c r="R53" i="13"/>
  <c r="L270" i="13"/>
  <c r="L174" i="13"/>
  <c r="K280" i="13"/>
  <c r="K279" i="13"/>
  <c r="E126" i="13"/>
  <c r="M126" i="13" s="1"/>
  <c r="K67" i="13"/>
  <c r="R287" i="13"/>
  <c r="L283" i="13"/>
  <c r="R283" i="13"/>
  <c r="H270" i="13"/>
  <c r="H256" i="13"/>
  <c r="K74" i="13"/>
  <c r="R273" i="13"/>
  <c r="R123" i="13"/>
  <c r="L263" i="13"/>
  <c r="H279" i="13"/>
  <c r="E261" i="13"/>
  <c r="M261" i="13" s="1"/>
  <c r="R249" i="13"/>
  <c r="L249" i="13"/>
  <c r="K230" i="13"/>
  <c r="H208" i="13"/>
  <c r="H186" i="13"/>
  <c r="N186" i="13" s="1"/>
  <c r="K146" i="13"/>
  <c r="M244" i="13"/>
  <c r="N6" i="8"/>
  <c r="N300" i="13" s="1"/>
  <c r="O300" i="13" s="1"/>
  <c r="P300" i="13" s="1"/>
  <c r="N206" i="13"/>
  <c r="O206" i="13" s="1"/>
  <c r="P206" i="13" s="1"/>
  <c r="N182" i="13"/>
  <c r="O182" i="13" s="1"/>
  <c r="P182" i="13" s="1"/>
  <c r="N151" i="13"/>
  <c r="O151" i="13" s="1"/>
  <c r="P151" i="13" s="1"/>
  <c r="L181" i="13"/>
  <c r="H281" i="13"/>
  <c r="R133" i="13"/>
  <c r="L133" i="13"/>
  <c r="M92" i="13"/>
  <c r="N49" i="13"/>
  <c r="O49" i="13" s="1"/>
  <c r="P49" i="13" s="1"/>
  <c r="N159" i="13"/>
  <c r="O159" i="13" s="1"/>
  <c r="P159" i="13" s="1"/>
  <c r="N163" i="13"/>
  <c r="O163" i="13" s="1"/>
  <c r="P163" i="13" s="1"/>
  <c r="H282" i="13"/>
  <c r="R269" i="13"/>
  <c r="L269" i="13"/>
  <c r="H264" i="13"/>
  <c r="N264" i="13" s="1"/>
  <c r="O264" i="13" s="1"/>
  <c r="P264" i="13" s="1"/>
  <c r="R157" i="13"/>
  <c r="L157" i="13"/>
  <c r="R103" i="13"/>
  <c r="N232" i="13"/>
  <c r="O232" i="13" s="1"/>
  <c r="P232" i="13" s="1"/>
  <c r="N24" i="13"/>
  <c r="O24" i="13" s="1"/>
  <c r="P24" i="13" s="1"/>
  <c r="N7" i="13"/>
  <c r="O7" i="13" s="1"/>
  <c r="P7" i="13" s="1"/>
  <c r="N204" i="13"/>
  <c r="N42" i="13"/>
  <c r="O42" i="13" s="1"/>
  <c r="P42" i="13" s="1"/>
  <c r="R168" i="13"/>
  <c r="K299" i="13"/>
  <c r="K291" i="13"/>
  <c r="H283" i="13"/>
  <c r="N283" i="13" s="1"/>
  <c r="O283" i="13" s="1"/>
  <c r="P283" i="13" s="1"/>
  <c r="H266" i="13"/>
  <c r="N266" i="13" s="1"/>
  <c r="O266" i="13" s="1"/>
  <c r="P266" i="13" s="1"/>
  <c r="R245" i="13"/>
  <c r="L245" i="13"/>
  <c r="L239" i="13"/>
  <c r="R239" i="13"/>
  <c r="E214" i="13"/>
  <c r="M214" i="13" s="1"/>
  <c r="K211" i="13"/>
  <c r="E160" i="13"/>
  <c r="M160" i="13" s="1"/>
  <c r="E20" i="13"/>
  <c r="M20" i="13" s="1"/>
  <c r="M63" i="13"/>
  <c r="M99" i="13"/>
  <c r="M61" i="13"/>
  <c r="M82" i="13"/>
  <c r="M45" i="13"/>
  <c r="L220" i="13"/>
  <c r="M46" i="13"/>
  <c r="M208" i="13"/>
  <c r="H287" i="13"/>
  <c r="N287" i="13" s="1"/>
  <c r="O287" i="13" s="1"/>
  <c r="P287" i="13" s="1"/>
  <c r="E285" i="13"/>
  <c r="M285" i="13" s="1"/>
  <c r="E273" i="13"/>
  <c r="M273" i="13" s="1"/>
  <c r="E233" i="13"/>
  <c r="M233" i="13" s="1"/>
  <c r="H170" i="13"/>
  <c r="N170" i="13" s="1"/>
  <c r="O170" i="13" s="1"/>
  <c r="P170" i="13" s="1"/>
  <c r="K165" i="13"/>
  <c r="H80" i="13"/>
  <c r="K56" i="13"/>
  <c r="M25" i="13"/>
  <c r="R247" i="13"/>
  <c r="E210" i="13"/>
  <c r="M210" i="13" s="1"/>
  <c r="K203" i="13"/>
  <c r="E179" i="13"/>
  <c r="M179" i="13" s="1"/>
  <c r="H138" i="13"/>
  <c r="N138" i="13" s="1"/>
  <c r="O138" i="13" s="1"/>
  <c r="P138" i="13" s="1"/>
  <c r="H94" i="13"/>
  <c r="N94" i="13" s="1"/>
  <c r="O94" i="13" s="1"/>
  <c r="P94" i="13" s="1"/>
  <c r="K58" i="13"/>
  <c r="M237" i="13"/>
  <c r="H212" i="13"/>
  <c r="M180" i="13"/>
  <c r="H157" i="13"/>
  <c r="N157" i="13" s="1"/>
  <c r="O157" i="13" s="1"/>
  <c r="P157" i="13" s="1"/>
  <c r="E146" i="13"/>
  <c r="M146" i="13" s="1"/>
  <c r="M73" i="13"/>
  <c r="N89" i="13"/>
  <c r="M89" i="13"/>
  <c r="M213" i="13"/>
  <c r="K294" i="13"/>
  <c r="E290" i="13"/>
  <c r="M290" i="13" s="1"/>
  <c r="K285" i="13"/>
  <c r="K248" i="13"/>
  <c r="E231" i="13"/>
  <c r="M231" i="13" s="1"/>
  <c r="H183" i="13"/>
  <c r="N183" i="13" s="1"/>
  <c r="O183" i="13" s="1"/>
  <c r="P183" i="13" s="1"/>
  <c r="E166" i="13"/>
  <c r="M166" i="13" s="1"/>
  <c r="H148" i="13"/>
  <c r="N148" i="13" s="1"/>
  <c r="O148" i="13" s="1"/>
  <c r="P148" i="13" s="1"/>
  <c r="K98" i="13"/>
  <c r="H76" i="13"/>
  <c r="M239" i="13"/>
  <c r="M223" i="13"/>
  <c r="M158" i="13"/>
  <c r="N233" i="13"/>
  <c r="N117" i="13"/>
  <c r="O117" i="13" s="1"/>
  <c r="P117" i="13" s="1"/>
  <c r="M62" i="13"/>
  <c r="M186" i="13"/>
  <c r="M195" i="13"/>
  <c r="M192" i="13"/>
  <c r="K287" i="13"/>
  <c r="H285" i="13"/>
  <c r="H273" i="13"/>
  <c r="H261" i="13"/>
  <c r="N261" i="13" s="1"/>
  <c r="O261" i="13" s="1"/>
  <c r="P261" i="13" s="1"/>
  <c r="E260" i="13"/>
  <c r="M260" i="13" s="1"/>
  <c r="E259" i="13"/>
  <c r="M259" i="13" s="1"/>
  <c r="K255" i="13"/>
  <c r="K235" i="13"/>
  <c r="E232" i="13"/>
  <c r="M232" i="13" s="1"/>
  <c r="K229" i="13"/>
  <c r="E226" i="13"/>
  <c r="M226" i="13" s="1"/>
  <c r="E218" i="13"/>
  <c r="M218" i="13" s="1"/>
  <c r="K208" i="13"/>
  <c r="H197" i="13"/>
  <c r="N197" i="13" s="1"/>
  <c r="O197" i="13" s="1"/>
  <c r="P197" i="13" s="1"/>
  <c r="H190" i="13"/>
  <c r="N190" i="13" s="1"/>
  <c r="O190" i="13" s="1"/>
  <c r="P190" i="13" s="1"/>
  <c r="H184" i="13"/>
  <c r="N184" i="13" s="1"/>
  <c r="O184" i="13" s="1"/>
  <c r="P184" i="13" s="1"/>
  <c r="H176" i="13"/>
  <c r="N176" i="13" s="1"/>
  <c r="O176" i="13" s="1"/>
  <c r="P176" i="13" s="1"/>
  <c r="E174" i="13"/>
  <c r="M174" i="13" s="1"/>
  <c r="H169" i="13"/>
  <c r="N169" i="13" s="1"/>
  <c r="O169" i="13" s="1"/>
  <c r="P169" i="13" s="1"/>
  <c r="K154" i="13"/>
  <c r="H143" i="13"/>
  <c r="H135" i="13"/>
  <c r="H125" i="13"/>
  <c r="E123" i="13"/>
  <c r="M123" i="13" s="1"/>
  <c r="H111" i="13"/>
  <c r="N111" i="13" s="1"/>
  <c r="O111" i="13" s="1"/>
  <c r="P111" i="13" s="1"/>
  <c r="E9" i="7"/>
  <c r="L171" i="13"/>
  <c r="R171" i="13"/>
  <c r="R291" i="13"/>
  <c r="L291" i="13"/>
  <c r="P216" i="13"/>
  <c r="E289" i="13"/>
  <c r="M289" i="13" s="1"/>
  <c r="E293" i="13"/>
  <c r="M293" i="13" s="1"/>
  <c r="R259" i="13"/>
  <c r="L259" i="13"/>
  <c r="R218" i="13"/>
  <c r="L218" i="13"/>
  <c r="R217" i="13"/>
  <c r="L217" i="13"/>
  <c r="R241" i="13"/>
  <c r="L241" i="13"/>
  <c r="O204" i="13"/>
  <c r="P204" i="13" s="1"/>
  <c r="H272" i="13"/>
  <c r="N272" i="13" s="1"/>
  <c r="O272" i="13" s="1"/>
  <c r="P272" i="13" s="1"/>
  <c r="K254" i="13"/>
  <c r="E250" i="13"/>
  <c r="M250" i="13" s="1"/>
  <c r="K233" i="13"/>
  <c r="K125" i="13"/>
  <c r="H100" i="13"/>
  <c r="K240" i="13"/>
  <c r="E230" i="13"/>
  <c r="M230" i="13" s="1"/>
  <c r="K215" i="13"/>
  <c r="H114" i="13"/>
  <c r="N114" i="13" s="1"/>
  <c r="O114" i="13" s="1"/>
  <c r="P114" i="13" s="1"/>
  <c r="K269" i="13"/>
  <c r="K251" i="13"/>
  <c r="E236" i="13"/>
  <c r="M236" i="13" s="1"/>
  <c r="H216" i="13"/>
  <c r="N216" i="13" s="1"/>
  <c r="O216" i="13" s="1"/>
  <c r="H141" i="13"/>
  <c r="R200" i="13"/>
  <c r="L200" i="13"/>
  <c r="R228" i="13"/>
  <c r="E227" i="13"/>
  <c r="M227" i="13" s="1"/>
  <c r="K209" i="13"/>
  <c r="H205" i="13"/>
  <c r="N205" i="13" s="1"/>
  <c r="O205" i="13" s="1"/>
  <c r="P205" i="13" s="1"/>
  <c r="H121" i="13"/>
  <c r="N121" i="13" s="1"/>
  <c r="O121" i="13" s="1"/>
  <c r="P121" i="13" s="1"/>
  <c r="H74" i="13"/>
  <c r="N74" i="13" s="1"/>
  <c r="O74" i="13" s="1"/>
  <c r="P74" i="13" s="1"/>
  <c r="H44" i="13"/>
  <c r="N44" i="13" s="1"/>
  <c r="O44" i="13" s="1"/>
  <c r="P44" i="13" s="1"/>
  <c r="N76" i="13" l="1"/>
  <c r="O76" i="13" s="1"/>
  <c r="P76" i="13" s="1"/>
  <c r="N120" i="13"/>
  <c r="O120" i="13" s="1"/>
  <c r="P120" i="13" s="1"/>
  <c r="N237" i="13"/>
  <c r="O237" i="13" s="1"/>
  <c r="P237" i="13" s="1"/>
  <c r="N96" i="13"/>
  <c r="O96" i="13" s="1"/>
  <c r="P96" i="13" s="1"/>
  <c r="N124" i="13"/>
  <c r="O124" i="13" s="1"/>
  <c r="P124" i="13" s="1"/>
  <c r="N60" i="13"/>
  <c r="O60" i="13" s="1"/>
  <c r="P60" i="13" s="1"/>
  <c r="N21" i="13"/>
  <c r="O21" i="13" s="1"/>
  <c r="P21" i="13" s="1"/>
  <c r="N294" i="13"/>
  <c r="O294" i="13" s="1"/>
  <c r="P294" i="13" s="1"/>
  <c r="N90" i="13"/>
  <c r="O90" i="13" s="1"/>
  <c r="P90" i="13" s="1"/>
  <c r="N3" i="13"/>
  <c r="O3" i="13" s="1"/>
  <c r="P3" i="13" s="1"/>
  <c r="N298" i="13"/>
  <c r="O298" i="13" s="1"/>
  <c r="P298" i="13" s="1"/>
  <c r="N221" i="13"/>
  <c r="O221" i="13" s="1"/>
  <c r="P221" i="13" s="1"/>
  <c r="N279" i="13"/>
  <c r="O279" i="13" s="1"/>
  <c r="N284" i="13"/>
  <c r="O284" i="13" s="1"/>
  <c r="P284" i="13" s="1"/>
  <c r="N280" i="13"/>
  <c r="O280" i="13" s="1"/>
  <c r="P280" i="13" s="1"/>
  <c r="N248" i="13"/>
  <c r="O248" i="13" s="1"/>
  <c r="N226" i="13"/>
  <c r="O226" i="13" s="1"/>
  <c r="P226" i="13" s="1"/>
  <c r="N59" i="13"/>
  <c r="O59" i="13" s="1"/>
  <c r="P59" i="13" s="1"/>
  <c r="N277" i="13"/>
  <c r="O277" i="13" s="1"/>
  <c r="P277" i="13" s="1"/>
  <c r="N71" i="13"/>
  <c r="O71" i="13" s="1"/>
  <c r="P71" i="13" s="1"/>
  <c r="N78" i="13"/>
  <c r="O78" i="13" s="1"/>
  <c r="P78" i="13" s="1"/>
  <c r="N219" i="13"/>
  <c r="O219" i="13" s="1"/>
  <c r="P219" i="13" s="1"/>
  <c r="N67" i="13"/>
  <c r="O67" i="13" s="1"/>
  <c r="P67" i="13" s="1"/>
  <c r="N275" i="13"/>
  <c r="O275" i="13" s="1"/>
  <c r="P275" i="13" s="1"/>
  <c r="N95" i="13"/>
  <c r="O95" i="13" s="1"/>
  <c r="P95" i="13" s="1"/>
  <c r="N68" i="13"/>
  <c r="O68" i="13" s="1"/>
  <c r="P68" i="13" s="1"/>
  <c r="N61" i="13"/>
  <c r="O61" i="13" s="1"/>
  <c r="P61" i="13" s="1"/>
  <c r="N43" i="13"/>
  <c r="O43" i="13" s="1"/>
  <c r="P43" i="13" s="1"/>
  <c r="N57" i="13"/>
  <c r="O57" i="13" s="1"/>
  <c r="P57" i="13" s="1"/>
  <c r="N52" i="13"/>
  <c r="O52" i="13" s="1"/>
  <c r="P52" i="13" s="1"/>
  <c r="N47" i="13"/>
  <c r="O47" i="13" s="1"/>
  <c r="P47" i="13" s="1"/>
  <c r="N224" i="13"/>
  <c r="O224" i="13" s="1"/>
  <c r="P224" i="13" s="1"/>
  <c r="N247" i="13"/>
  <c r="O247" i="13" s="1"/>
  <c r="P247" i="13" s="1"/>
  <c r="N229" i="13"/>
  <c r="O229" i="13" s="1"/>
  <c r="P229" i="13" s="1"/>
  <c r="N168" i="13"/>
  <c r="O168" i="13" s="1"/>
  <c r="P168" i="13" s="1"/>
  <c r="N4" i="13"/>
  <c r="O4" i="13" s="1"/>
  <c r="P4" i="13" s="1"/>
  <c r="N243" i="13"/>
  <c r="O243" i="13" s="1"/>
  <c r="P243" i="13" s="1"/>
  <c r="N301" i="13"/>
  <c r="O301" i="13" s="1"/>
  <c r="P301" i="13" s="1"/>
  <c r="N107" i="13"/>
  <c r="O107" i="13" s="1"/>
  <c r="P107" i="13" s="1"/>
  <c r="N297" i="13"/>
  <c r="O297" i="13" s="1"/>
  <c r="P297" i="13" s="1"/>
  <c r="N53" i="13"/>
  <c r="O53" i="13" s="1"/>
  <c r="P53" i="13" s="1"/>
  <c r="N174" i="13"/>
  <c r="O174" i="13" s="1"/>
  <c r="P174" i="13" s="1"/>
  <c r="N244" i="13"/>
  <c r="O244" i="13" s="1"/>
  <c r="P244" i="13" s="1"/>
  <c r="N217" i="13"/>
  <c r="O217" i="13" s="1"/>
  <c r="P217" i="13" s="1"/>
  <c r="N181" i="13"/>
  <c r="O181" i="13" s="1"/>
  <c r="P181" i="13" s="1"/>
  <c r="N160" i="13"/>
  <c r="O160" i="13" s="1"/>
  <c r="P160" i="13" s="1"/>
  <c r="N27" i="13"/>
  <c r="O27" i="13" s="1"/>
  <c r="P27" i="13" s="1"/>
  <c r="N238" i="13"/>
  <c r="O238" i="13" s="1"/>
  <c r="P238" i="13" s="1"/>
  <c r="N142" i="13"/>
  <c r="O142" i="13" s="1"/>
  <c r="P142" i="13" s="1"/>
  <c r="N32" i="13"/>
  <c r="O32" i="13" s="1"/>
  <c r="P32" i="13" s="1"/>
  <c r="N131" i="13"/>
  <c r="O131" i="13" s="1"/>
  <c r="P131" i="13" s="1"/>
  <c r="N41" i="13"/>
  <c r="O41" i="13" s="1"/>
  <c r="P41" i="13" s="1"/>
  <c r="N118" i="13"/>
  <c r="O118" i="13" s="1"/>
  <c r="P118" i="13" s="1"/>
  <c r="N215" i="13"/>
  <c r="O215" i="13" s="1"/>
  <c r="P215" i="13" s="1"/>
  <c r="N86" i="13"/>
  <c r="O86" i="13" s="1"/>
  <c r="P86" i="13" s="1"/>
  <c r="N231" i="13"/>
  <c r="N22" i="13"/>
  <c r="O22" i="13" s="1"/>
  <c r="P22" i="13" s="1"/>
  <c r="N82" i="13"/>
  <c r="O82" i="13" s="1"/>
  <c r="P82" i="13" s="1"/>
  <c r="N15" i="13"/>
  <c r="O15" i="13" s="1"/>
  <c r="P15" i="13" s="1"/>
  <c r="N193" i="13"/>
  <c r="O193" i="13" s="1"/>
  <c r="P193" i="13" s="1"/>
  <c r="N202" i="13"/>
  <c r="O202" i="13" s="1"/>
  <c r="P202" i="13" s="1"/>
  <c r="N17" i="13"/>
  <c r="O17" i="13" s="1"/>
  <c r="P17" i="13" s="1"/>
  <c r="N134" i="13"/>
  <c r="O134" i="13" s="1"/>
  <c r="P134" i="13" s="1"/>
  <c r="N25" i="13"/>
  <c r="O25" i="13" s="1"/>
  <c r="P25" i="13" s="1"/>
  <c r="N46" i="13"/>
  <c r="O46" i="13" s="1"/>
  <c r="P46" i="13" s="1"/>
  <c r="N29" i="13"/>
  <c r="O29" i="13" s="1"/>
  <c r="P29" i="13" s="1"/>
  <c r="N188" i="13"/>
  <c r="O188" i="13" s="1"/>
  <c r="P188" i="13" s="1"/>
  <c r="N180" i="13"/>
  <c r="O180" i="13" s="1"/>
  <c r="P180" i="13" s="1"/>
  <c r="N11" i="13"/>
  <c r="O11" i="13" s="1"/>
  <c r="P11" i="13" s="1"/>
  <c r="N139" i="13"/>
  <c r="O139" i="13" s="1"/>
  <c r="P139" i="13" s="1"/>
  <c r="N62" i="13"/>
  <c r="O62" i="13" s="1"/>
  <c r="P62" i="13" s="1"/>
  <c r="N36" i="13"/>
  <c r="O36" i="13" s="1"/>
  <c r="P36" i="13" s="1"/>
  <c r="N102" i="13"/>
  <c r="O102" i="13" s="1"/>
  <c r="P102" i="13" s="1"/>
  <c r="N274" i="13"/>
  <c r="O274" i="13" s="1"/>
  <c r="P274" i="13" s="1"/>
  <c r="N149" i="13"/>
  <c r="O149" i="13" s="1"/>
  <c r="P149" i="13" s="1"/>
  <c r="N20" i="13"/>
  <c r="O20" i="13" s="1"/>
  <c r="P20" i="13" s="1"/>
  <c r="N173" i="13"/>
  <c r="O173" i="13" s="1"/>
  <c r="P173" i="13" s="1"/>
  <c r="N172" i="13"/>
  <c r="O172" i="13" s="1"/>
  <c r="P172" i="13" s="1"/>
  <c r="N194" i="13"/>
  <c r="O194" i="13" s="1"/>
  <c r="P194" i="13" s="1"/>
  <c r="N245" i="13"/>
  <c r="O245" i="13" s="1"/>
  <c r="P245" i="13" s="1"/>
  <c r="N65" i="13"/>
  <c r="O65" i="13" s="1"/>
  <c r="P65" i="13" s="1"/>
  <c r="N140" i="13"/>
  <c r="O140" i="13" s="1"/>
  <c r="P140" i="13" s="1"/>
  <c r="N222" i="13"/>
  <c r="O222" i="13" s="1"/>
  <c r="P222" i="13" s="1"/>
  <c r="N154" i="13"/>
  <c r="O154" i="13" s="1"/>
  <c r="P154" i="13" s="1"/>
  <c r="N115" i="13"/>
  <c r="O115" i="13" s="1"/>
  <c r="P115" i="13" s="1"/>
  <c r="N214" i="13"/>
  <c r="O214" i="13" s="1"/>
  <c r="P214" i="13" s="1"/>
  <c r="N175" i="13"/>
  <c r="O175" i="13" s="1"/>
  <c r="P175" i="13" s="1"/>
  <c r="N144" i="13"/>
  <c r="O144" i="13" s="1"/>
  <c r="P144" i="13" s="1"/>
  <c r="O6" i="8"/>
  <c r="P6" i="8" s="1"/>
  <c r="Q6" i="8" s="1"/>
  <c r="R6" i="8" s="1"/>
  <c r="S6" i="8" s="1"/>
  <c r="T6" i="8" s="1"/>
  <c r="U6" i="8" s="1"/>
  <c r="V6" i="8" s="1"/>
  <c r="W6" i="8" s="1"/>
  <c r="X6" i="8" s="1"/>
  <c r="Y6" i="8" s="1"/>
  <c r="Z6" i="8" s="1"/>
  <c r="AA6" i="8" s="1"/>
  <c r="AB6" i="8" s="1"/>
  <c r="AC6" i="8" s="1"/>
  <c r="AD6" i="8" s="1"/>
  <c r="AE6" i="8" s="1"/>
  <c r="AF6" i="8" s="1"/>
  <c r="AG6" i="8" s="1"/>
  <c r="AH6" i="8" s="1"/>
  <c r="AI6" i="8" s="1"/>
  <c r="AJ6" i="8" s="1"/>
  <c r="AK6" i="8" s="1"/>
  <c r="AL6" i="8" s="1"/>
  <c r="AM6" i="8" s="1"/>
  <c r="AN6" i="8" s="1"/>
  <c r="AO6" i="8" s="1"/>
  <c r="AP6" i="8" s="1"/>
  <c r="AQ6" i="8" s="1"/>
  <c r="AR6" i="8" s="1"/>
  <c r="AS6" i="8" s="1"/>
  <c r="AT6" i="8" s="1"/>
  <c r="N242" i="13"/>
  <c r="O242" i="13" s="1"/>
  <c r="P242" i="13" s="1"/>
  <c r="N87" i="13"/>
  <c r="O87" i="13" s="1"/>
  <c r="P87" i="13" s="1"/>
  <c r="N92" i="13"/>
  <c r="N164" i="13"/>
  <c r="O164" i="13" s="1"/>
  <c r="P164" i="13" s="1"/>
  <c r="N77" i="13"/>
  <c r="O77" i="13" s="1"/>
  <c r="P77" i="13" s="1"/>
  <c r="N200" i="13"/>
  <c r="O200" i="13" s="1"/>
  <c r="P200" i="13" s="1"/>
  <c r="N6" i="13"/>
  <c r="O6" i="13" s="1"/>
  <c r="P6" i="13" s="1"/>
  <c r="N48" i="13"/>
  <c r="O48" i="13" s="1"/>
  <c r="P48" i="13" s="1"/>
  <c r="N31" i="13"/>
  <c r="O31" i="13" s="1"/>
  <c r="P31" i="13" s="1"/>
  <c r="N129" i="13"/>
  <c r="O129" i="13" s="1"/>
  <c r="P129" i="13" s="1"/>
  <c r="N132" i="13"/>
  <c r="O132" i="13" s="1"/>
  <c r="P132" i="13" s="1"/>
  <c r="N276" i="13"/>
  <c r="O276" i="13" s="1"/>
  <c r="P276" i="13" s="1"/>
  <c r="N109" i="13"/>
  <c r="O109" i="13" s="1"/>
  <c r="P109" i="13" s="1"/>
  <c r="N79" i="13"/>
  <c r="O79" i="13" s="1"/>
  <c r="P79" i="13" s="1"/>
  <c r="N113" i="13"/>
  <c r="O113" i="13" s="1"/>
  <c r="P113" i="13" s="1"/>
  <c r="N225" i="13"/>
  <c r="O225" i="13" s="1"/>
  <c r="P225" i="13" s="1"/>
  <c r="N196" i="13"/>
  <c r="O196" i="13" s="1"/>
  <c r="P196" i="13" s="1"/>
  <c r="N112" i="13"/>
  <c r="O112" i="13" s="1"/>
  <c r="P112" i="13" s="1"/>
  <c r="N81" i="13"/>
  <c r="O81" i="13" s="1"/>
  <c r="P81" i="13" s="1"/>
  <c r="N260" i="13"/>
  <c r="O260" i="13" s="1"/>
  <c r="P260" i="13" s="1"/>
  <c r="N207" i="13"/>
  <c r="O207" i="13" s="1"/>
  <c r="P207" i="13" s="1"/>
  <c r="N40" i="13"/>
  <c r="O40" i="13" s="1"/>
  <c r="P40" i="13" s="1"/>
  <c r="N23" i="13"/>
  <c r="O23" i="13" s="1"/>
  <c r="P23" i="13" s="1"/>
  <c r="N161" i="13"/>
  <c r="O161" i="13" s="1"/>
  <c r="P161" i="13" s="1"/>
  <c r="N45" i="13"/>
  <c r="O45" i="13" s="1"/>
  <c r="P45" i="13" s="1"/>
  <c r="N255" i="13"/>
  <c r="O255" i="13" s="1"/>
  <c r="N66" i="13"/>
  <c r="O66" i="13" s="1"/>
  <c r="P66" i="13" s="1"/>
  <c r="N108" i="13"/>
  <c r="O108" i="13" s="1"/>
  <c r="P108" i="13" s="1"/>
  <c r="N103" i="13"/>
  <c r="O103" i="13" s="1"/>
  <c r="P103" i="13" s="1"/>
  <c r="N105" i="13"/>
  <c r="O105" i="13" s="1"/>
  <c r="P105" i="13" s="1"/>
  <c r="N8" i="13"/>
  <c r="O8" i="13" s="1"/>
  <c r="P8" i="13" s="1"/>
  <c r="N18" i="13"/>
  <c r="O18" i="13" s="1"/>
  <c r="P18" i="13" s="1"/>
  <c r="N12" i="13"/>
  <c r="O12" i="13" s="1"/>
  <c r="P12" i="13" s="1"/>
  <c r="N51" i="13"/>
  <c r="O51" i="13" s="1"/>
  <c r="P51" i="13" s="1"/>
  <c r="N262" i="13"/>
  <c r="O262" i="13" s="1"/>
  <c r="P262" i="13" s="1"/>
  <c r="N240" i="13"/>
  <c r="O240" i="13" s="1"/>
  <c r="P240" i="13" s="1"/>
  <c r="N83" i="13"/>
  <c r="O83" i="13" s="1"/>
  <c r="P83" i="13" s="1"/>
  <c r="N128" i="13"/>
  <c r="O128" i="13" s="1"/>
  <c r="P128" i="13" s="1"/>
  <c r="N91" i="13"/>
  <c r="O91" i="13" s="1"/>
  <c r="P91" i="13" s="1"/>
  <c r="N191" i="13"/>
  <c r="O191" i="13" s="1"/>
  <c r="P191" i="13" s="1"/>
  <c r="N241" i="13"/>
  <c r="O241" i="13" s="1"/>
  <c r="P241" i="13" s="1"/>
  <c r="N97" i="13"/>
  <c r="O97" i="13" s="1"/>
  <c r="P97" i="13" s="1"/>
  <c r="N13" i="13"/>
  <c r="O13" i="13" s="1"/>
  <c r="P13" i="13" s="1"/>
  <c r="N136" i="13"/>
  <c r="O136" i="13" s="1"/>
  <c r="P136" i="13" s="1"/>
  <c r="N167" i="13"/>
  <c r="O167" i="13" s="1"/>
  <c r="P167" i="13" s="1"/>
  <c r="N122" i="13"/>
  <c r="O122" i="13" s="1"/>
  <c r="P122" i="13" s="1"/>
  <c r="N39" i="13"/>
  <c r="O39" i="13" s="1"/>
  <c r="P39" i="13" s="1"/>
  <c r="N199" i="13"/>
  <c r="O199" i="13" s="1"/>
  <c r="P199" i="13" s="1"/>
  <c r="N54" i="13"/>
  <c r="O54" i="13" s="1"/>
  <c r="P54" i="13" s="1"/>
  <c r="N2" i="13"/>
  <c r="O2" i="13" s="1"/>
  <c r="P2" i="13" s="1"/>
  <c r="N35" i="13"/>
  <c r="O35" i="13" s="1"/>
  <c r="P35" i="13" s="1"/>
  <c r="N37" i="13"/>
  <c r="O37" i="13" s="1"/>
  <c r="P37" i="13" s="1"/>
  <c r="N58" i="13"/>
  <c r="O58" i="13" s="1"/>
  <c r="P58" i="13" s="1"/>
  <c r="N192" i="13"/>
  <c r="O192" i="13" s="1"/>
  <c r="P192" i="13" s="1"/>
  <c r="N234" i="13"/>
  <c r="O234" i="13" s="1"/>
  <c r="P234" i="13" s="1"/>
  <c r="N278" i="13"/>
  <c r="O278" i="13" s="1"/>
  <c r="P278" i="13" s="1"/>
  <c r="N116" i="13"/>
  <c r="O116" i="13" s="1"/>
  <c r="P116" i="13" s="1"/>
  <c r="N263" i="13"/>
  <c r="O263" i="13" s="1"/>
  <c r="P263" i="13" s="1"/>
  <c r="N227" i="13"/>
  <c r="N30" i="13"/>
  <c r="O30" i="13" s="1"/>
  <c r="P30" i="13" s="1"/>
  <c r="N73" i="13"/>
  <c r="O73" i="13" s="1"/>
  <c r="P73" i="13" s="1"/>
  <c r="N5" i="13"/>
  <c r="O5" i="13" s="1"/>
  <c r="P5" i="13" s="1"/>
  <c r="N156" i="13"/>
  <c r="O156" i="13" s="1"/>
  <c r="P156" i="13" s="1"/>
  <c r="N259" i="13"/>
  <c r="O259" i="13" s="1"/>
  <c r="P259" i="13" s="1"/>
  <c r="N101" i="13"/>
  <c r="O101" i="13" s="1"/>
  <c r="P101" i="13" s="1"/>
  <c r="N10" i="13"/>
  <c r="O10" i="13" s="1"/>
  <c r="P10" i="13" s="1"/>
  <c r="N16" i="13"/>
  <c r="O16" i="13" s="1"/>
  <c r="P16" i="13" s="1"/>
  <c r="N257" i="13"/>
  <c r="O257" i="13" s="1"/>
  <c r="P257" i="13" s="1"/>
  <c r="N239" i="13"/>
  <c r="O239" i="13" s="1"/>
  <c r="P239" i="13" s="1"/>
  <c r="N104" i="13"/>
  <c r="O104" i="13" s="1"/>
  <c r="P104" i="13" s="1"/>
  <c r="N213" i="13"/>
  <c r="O213" i="13" s="1"/>
  <c r="P213" i="13" s="1"/>
  <c r="N269" i="13"/>
  <c r="O269" i="13" s="1"/>
  <c r="N85" i="13"/>
  <c r="O85" i="13" s="1"/>
  <c r="P85" i="13" s="1"/>
  <c r="N179" i="13"/>
  <c r="O179" i="13" s="1"/>
  <c r="P179" i="13" s="1"/>
  <c r="N286" i="13"/>
  <c r="O286" i="13" s="1"/>
  <c r="P286" i="13" s="1"/>
  <c r="N185" i="13"/>
  <c r="O185" i="13" s="1"/>
  <c r="P185" i="13" s="1"/>
  <c r="N228" i="13"/>
  <c r="O228" i="13" s="1"/>
  <c r="P228" i="13" s="1"/>
  <c r="N289" i="13"/>
  <c r="O289" i="13" s="1"/>
  <c r="P289" i="13" s="1"/>
  <c r="N165" i="13"/>
  <c r="O165" i="13" s="1"/>
  <c r="P165" i="13" s="1"/>
  <c r="N84" i="13"/>
  <c r="O84" i="13" s="1"/>
  <c r="P84" i="13" s="1"/>
  <c r="N133" i="13"/>
  <c r="O133" i="13" s="1"/>
  <c r="P133" i="13" s="1"/>
  <c r="N271" i="13"/>
  <c r="O271" i="13" s="1"/>
  <c r="P271" i="13" s="1"/>
  <c r="N9" i="13"/>
  <c r="O9" i="13" s="1"/>
  <c r="P9" i="13" s="1"/>
  <c r="N106" i="13"/>
  <c r="O106" i="13" s="1"/>
  <c r="P106" i="13" s="1"/>
  <c r="N152" i="13"/>
  <c r="O152" i="13" s="1"/>
  <c r="P152" i="13" s="1"/>
  <c r="N220" i="13"/>
  <c r="O220" i="13" s="1"/>
  <c r="P220" i="13" s="1"/>
  <c r="P279" i="13"/>
  <c r="N33" i="13"/>
  <c r="O33" i="13" s="1"/>
  <c r="P33" i="13" s="1"/>
  <c r="N110" i="13"/>
  <c r="O110" i="13" s="1"/>
  <c r="P110" i="13" s="1"/>
  <c r="N64" i="13"/>
  <c r="O64" i="13" s="1"/>
  <c r="P64" i="13" s="1"/>
  <c r="N265" i="13"/>
  <c r="O265" i="13" s="1"/>
  <c r="P265" i="13" s="1"/>
  <c r="N210" i="13"/>
  <c r="O210" i="13" s="1"/>
  <c r="P210" i="13" s="1"/>
  <c r="N14" i="13"/>
  <c r="O14" i="13" s="1"/>
  <c r="P14" i="13" s="1"/>
  <c r="N99" i="13"/>
  <c r="O99" i="13" s="1"/>
  <c r="P99" i="13" s="1"/>
  <c r="N166" i="13"/>
  <c r="O166" i="13" s="1"/>
  <c r="P166" i="13" s="1"/>
  <c r="N153" i="13"/>
  <c r="O153" i="13" s="1"/>
  <c r="P153" i="13" s="1"/>
  <c r="N178" i="13"/>
  <c r="O178" i="13" s="1"/>
  <c r="P178" i="13" s="1"/>
  <c r="N209" i="13"/>
  <c r="O209" i="13" s="1"/>
  <c r="N195" i="13"/>
  <c r="O195" i="13" s="1"/>
  <c r="P195" i="13" s="1"/>
  <c r="N250" i="13"/>
  <c r="N171" i="13"/>
  <c r="O171" i="13" s="1"/>
  <c r="P171" i="13" s="1"/>
  <c r="N295" i="13"/>
  <c r="O295" i="13" s="1"/>
  <c r="P295" i="13" s="1"/>
  <c r="N253" i="13"/>
  <c r="O253" i="13" s="1"/>
  <c r="P253" i="13" s="1"/>
  <c r="N246" i="13"/>
  <c r="O246" i="13" s="1"/>
  <c r="P246" i="13" s="1"/>
  <c r="O250" i="13"/>
  <c r="P250" i="13" s="1"/>
  <c r="O92" i="13"/>
  <c r="P92" i="13" s="1"/>
  <c r="O186" i="13"/>
  <c r="P186" i="13" s="1"/>
  <c r="N230" i="13"/>
  <c r="O230" i="13" s="1"/>
  <c r="P230" i="13" s="1"/>
  <c r="N119" i="13"/>
  <c r="O119" i="13" s="1"/>
  <c r="P119" i="13" s="1"/>
  <c r="N254" i="13"/>
  <c r="O254" i="13" s="1"/>
  <c r="N291" i="13"/>
  <c r="O291" i="13" s="1"/>
  <c r="P291" i="13" s="1"/>
  <c r="N72" i="13"/>
  <c r="O72" i="13" s="1"/>
  <c r="P72" i="13" s="1"/>
  <c r="N267" i="13"/>
  <c r="O267" i="13" s="1"/>
  <c r="P267" i="13" s="1"/>
  <c r="N177" i="13"/>
  <c r="O177" i="13" s="1"/>
  <c r="P177" i="13" s="1"/>
  <c r="N38" i="13"/>
  <c r="O38" i="13" s="1"/>
  <c r="P38" i="13" s="1"/>
  <c r="N223" i="13"/>
  <c r="O223" i="13" s="1"/>
  <c r="P223" i="13" s="1"/>
  <c r="N70" i="13"/>
  <c r="O70" i="13" s="1"/>
  <c r="P70" i="13" s="1"/>
  <c r="P255" i="13"/>
  <c r="N125" i="13"/>
  <c r="O125" i="13" s="1"/>
  <c r="N273" i="13"/>
  <c r="O273" i="13" s="1"/>
  <c r="P273" i="13" s="1"/>
  <c r="P248" i="13"/>
  <c r="N98" i="13"/>
  <c r="O98" i="13" s="1"/>
  <c r="P98" i="13" s="1"/>
  <c r="N93" i="13"/>
  <c r="O93" i="13" s="1"/>
  <c r="P93" i="13" s="1"/>
  <c r="N203" i="13"/>
  <c r="O203" i="13" s="1"/>
  <c r="P203" i="13" s="1"/>
  <c r="N208" i="13"/>
  <c r="O208" i="13" s="1"/>
  <c r="P208" i="13" s="1"/>
  <c r="N50" i="13"/>
  <c r="O50" i="13" s="1"/>
  <c r="P50" i="13" s="1"/>
  <c r="N256" i="13"/>
  <c r="O256" i="13" s="1"/>
  <c r="P256" i="13" s="1"/>
  <c r="N145" i="13"/>
  <c r="O145" i="13" s="1"/>
  <c r="P145" i="13" s="1"/>
  <c r="N137" i="13"/>
  <c r="O137" i="13" s="1"/>
  <c r="P137" i="13" s="1"/>
  <c r="N211" i="13"/>
  <c r="O211" i="13" s="1"/>
  <c r="P211" i="13" s="1"/>
  <c r="N75" i="13"/>
  <c r="O75" i="13" s="1"/>
  <c r="P75" i="13" s="1"/>
  <c r="N299" i="13"/>
  <c r="O299" i="13" s="1"/>
  <c r="P299" i="13" s="1"/>
  <c r="N126" i="13"/>
  <c r="O126" i="13" s="1"/>
  <c r="P126" i="13" s="1"/>
  <c r="O227" i="13"/>
  <c r="P227" i="13" s="1"/>
  <c r="N285" i="13"/>
  <c r="O285" i="13" s="1"/>
  <c r="P285" i="13" s="1"/>
  <c r="N189" i="13"/>
  <c r="O189" i="13" s="1"/>
  <c r="P189" i="13" s="1"/>
  <c r="N282" i="13"/>
  <c r="O282" i="13" s="1"/>
  <c r="P282" i="13" s="1"/>
  <c r="N187" i="13"/>
  <c r="O187" i="13" s="1"/>
  <c r="P187" i="13" s="1"/>
  <c r="N270" i="13"/>
  <c r="O270" i="13" s="1"/>
  <c r="P270" i="13" s="1"/>
  <c r="N28" i="13"/>
  <c r="O28" i="13" s="1"/>
  <c r="P28" i="13" s="1"/>
  <c r="N150" i="13"/>
  <c r="O150" i="13" s="1"/>
  <c r="P150" i="13" s="1"/>
  <c r="N127" i="13"/>
  <c r="O127" i="13" s="1"/>
  <c r="P127" i="13" s="1"/>
  <c r="N198" i="13"/>
  <c r="O198" i="13" s="1"/>
  <c r="P198" i="13" s="1"/>
  <c r="N155" i="13"/>
  <c r="O155" i="13" s="1"/>
  <c r="P155" i="13" s="1"/>
  <c r="N290" i="13"/>
  <c r="O290" i="13" s="1"/>
  <c r="P290" i="13" s="1"/>
  <c r="N249" i="13"/>
  <c r="O249" i="13" s="1"/>
  <c r="P249" i="13" s="1"/>
  <c r="N251" i="13"/>
  <c r="O251" i="13" s="1"/>
  <c r="P251" i="13" s="1"/>
  <c r="N252" i="13"/>
  <c r="O252" i="13" s="1"/>
  <c r="P252" i="13" s="1"/>
  <c r="N130" i="13"/>
  <c r="O130" i="13" s="1"/>
  <c r="P130" i="13" s="1"/>
  <c r="O89" i="13"/>
  <c r="P89" i="13" s="1"/>
  <c r="O233" i="13"/>
  <c r="P233" i="13" s="1"/>
  <c r="N100" i="13"/>
  <c r="O100" i="13" s="1"/>
  <c r="P100" i="13" s="1"/>
  <c r="N162" i="13"/>
  <c r="O162" i="13" s="1"/>
  <c r="P162" i="13" s="1"/>
  <c r="N158" i="13"/>
  <c r="O158" i="13" s="1"/>
  <c r="P158" i="13" s="1"/>
  <c r="N235" i="13"/>
  <c r="O235" i="13" s="1"/>
  <c r="P235" i="13" s="1"/>
  <c r="N288" i="13"/>
  <c r="O288" i="13" s="1"/>
  <c r="P288" i="13" s="1"/>
  <c r="N201" i="13"/>
  <c r="O201" i="13" s="1"/>
  <c r="P201" i="13" s="1"/>
  <c r="O231" i="13"/>
  <c r="P231" i="13" s="1"/>
  <c r="N135" i="13"/>
  <c r="O135" i="13" s="1"/>
  <c r="P135" i="13" s="1"/>
  <c r="N218" i="13"/>
  <c r="O218" i="13" s="1"/>
  <c r="P218" i="13" s="1"/>
  <c r="N143" i="13"/>
  <c r="O143" i="13" s="1"/>
  <c r="P143" i="13" s="1"/>
  <c r="N212" i="13"/>
  <c r="O212" i="13" s="1"/>
  <c r="P212" i="13" s="1"/>
  <c r="N69" i="13"/>
  <c r="O69" i="13" s="1"/>
  <c r="P69" i="13" s="1"/>
  <c r="N123" i="13"/>
  <c r="O123" i="13" s="1"/>
  <c r="P123" i="13" s="1"/>
  <c r="N268" i="13"/>
  <c r="O268" i="13" s="1"/>
  <c r="P268" i="13" s="1"/>
  <c r="N34" i="13"/>
  <c r="O34" i="13" s="1"/>
  <c r="P34" i="13" s="1"/>
  <c r="N63" i="13"/>
  <c r="O63" i="13" s="1"/>
  <c r="P63" i="13" s="1"/>
  <c r="N56" i="13"/>
  <c r="O56" i="13" s="1"/>
  <c r="P56" i="13" s="1"/>
  <c r="N141" i="13"/>
  <c r="O141" i="13" s="1"/>
  <c r="P141" i="13" s="1"/>
  <c r="N80" i="13"/>
  <c r="O80" i="13" s="1"/>
  <c r="P80" i="13" s="1"/>
  <c r="N236" i="13"/>
  <c r="O236" i="13" s="1"/>
  <c r="P236" i="13" s="1"/>
  <c r="N19" i="13"/>
  <c r="O19" i="13" s="1"/>
  <c r="P19" i="13" s="1"/>
  <c r="N281" i="13"/>
  <c r="O281" i="13" s="1"/>
  <c r="P281" i="13" s="1"/>
  <c r="N146" i="13"/>
  <c r="O146" i="13" s="1"/>
  <c r="P146" i="13" s="1"/>
  <c r="N147" i="13"/>
  <c r="O147" i="13" s="1"/>
  <c r="P147" i="13" s="1"/>
  <c r="N293" i="13"/>
  <c r="O293" i="13" s="1"/>
  <c r="P293" i="13" s="1"/>
  <c r="N55" i="13"/>
  <c r="O55" i="13" s="1"/>
  <c r="P55" i="13" s="1"/>
  <c r="N258" i="13"/>
  <c r="O258" i="13" s="1"/>
  <c r="P258" i="13" s="1"/>
  <c r="N292" i="13"/>
  <c r="O292" i="13" s="1"/>
  <c r="P292" i="13" s="1"/>
  <c r="N26" i="13"/>
  <c r="O26" i="13" s="1"/>
  <c r="P26" i="13" s="1"/>
  <c r="N296" i="13"/>
  <c r="O296" i="13" s="1"/>
  <c r="P296" i="13" s="1"/>
  <c r="N88" i="13"/>
  <c r="O88" i="13" s="1"/>
  <c r="P88" i="13" s="1"/>
  <c r="P269" i="13"/>
  <c r="P125" i="13"/>
  <c r="P209" i="13"/>
  <c r="P254" i="13"/>
  <c r="B9" i="7" l="1"/>
  <c r="AU6" i="8"/>
  <c r="AV6" i="8" s="1"/>
  <c r="AW6" i="8" s="1"/>
  <c r="AX6" i="8" s="1"/>
  <c r="AY6" i="8" s="1"/>
  <c r="AZ6" i="8" s="1"/>
  <c r="BA6" i="8" s="1"/>
  <c r="BB6" i="8" s="1"/>
  <c r="BC6" i="8" s="1"/>
  <c r="BD6" i="8" s="1"/>
  <c r="BE6" i="8" s="1"/>
  <c r="BF6" i="8" s="1"/>
  <c r="BG6" i="8" s="1"/>
  <c r="BH6" i="8" s="1"/>
  <c r="BI6" i="8" s="1"/>
  <c r="BJ6" i="8" s="1"/>
  <c r="BK6" i="8" s="1"/>
  <c r="BL6" i="8" s="1"/>
  <c r="BM6" i="8" s="1"/>
  <c r="BN6" i="8" s="1"/>
  <c r="E6" i="7" s="1"/>
  <c r="E7" i="7" l="1"/>
  <c r="Q217" i="13"/>
  <c r="Q112" i="13"/>
  <c r="Q56" i="13"/>
  <c r="Q57" i="13"/>
  <c r="Q242" i="13"/>
  <c r="Q279" i="13"/>
  <c r="Q146" i="13"/>
  <c r="Q225" i="13"/>
  <c r="Q58" i="13"/>
  <c r="Q85" i="13"/>
  <c r="Q239" i="13"/>
  <c r="Q145" i="13"/>
  <c r="Q200" i="13"/>
  <c r="Q99" i="13"/>
  <c r="Q59" i="13"/>
  <c r="Q251" i="13"/>
  <c r="Q43" i="13"/>
  <c r="Q211" i="13"/>
  <c r="Q235" i="13"/>
  <c r="Q284" i="13"/>
  <c r="Q51" i="13"/>
  <c r="Q219" i="13"/>
  <c r="Q207" i="13"/>
  <c r="Q132" i="13"/>
  <c r="Q171" i="13"/>
  <c r="Q61" i="13"/>
  <c r="Q283" i="13"/>
  <c r="Q179" i="13"/>
  <c r="Q106" i="13"/>
  <c r="Q94" i="13"/>
  <c r="Q234" i="13"/>
  <c r="Q119" i="13"/>
  <c r="Q87" i="13"/>
  <c r="Q42" i="13"/>
  <c r="Q24" i="13"/>
  <c r="Q10" i="13"/>
  <c r="Q40" i="13"/>
  <c r="Q186" i="13"/>
  <c r="Q169" i="13"/>
  <c r="Q122" i="13"/>
  <c r="Q88" i="13"/>
  <c r="Q11" i="13"/>
  <c r="Q116" i="13"/>
  <c r="Q240" i="13"/>
  <c r="Q258" i="13"/>
  <c r="Q26" i="13"/>
  <c r="Q250" i="13"/>
  <c r="Q31" i="13"/>
  <c r="Q195" i="13"/>
  <c r="Q295" i="13"/>
  <c r="Q243" i="13"/>
  <c r="Q118" i="13"/>
  <c r="Q129" i="13"/>
  <c r="Q128" i="13"/>
  <c r="Q282" i="13"/>
  <c r="Q175" i="13"/>
  <c r="Q47" i="13"/>
  <c r="Q299" i="13"/>
  <c r="Q142" i="13"/>
  <c r="Q71" i="13"/>
  <c r="Q141" i="13"/>
  <c r="Q73" i="13"/>
  <c r="Q153" i="13"/>
  <c r="Q193" i="13"/>
  <c r="Q156" i="13"/>
  <c r="Q18" i="13"/>
  <c r="Q39" i="13"/>
  <c r="Q188" i="13"/>
  <c r="Q29" i="13"/>
  <c r="Q45" i="13"/>
  <c r="Q65" i="13"/>
  <c r="Q161" i="13"/>
  <c r="Q63" i="13"/>
  <c r="Q37" i="13"/>
  <c r="Q263" i="13"/>
  <c r="Q120" i="13"/>
  <c r="Q78" i="13"/>
  <c r="Q22" i="13"/>
  <c r="Q95" i="13"/>
  <c r="Q226" i="13"/>
  <c r="Q44" i="13"/>
  <c r="Q108" i="13"/>
  <c r="Q123" i="13"/>
  <c r="Q34" i="13"/>
  <c r="Q213" i="13"/>
  <c r="Q81" i="13"/>
  <c r="Q127" i="13"/>
  <c r="Q285" i="13"/>
  <c r="Q20" i="13"/>
  <c r="Q113" i="13"/>
  <c r="Q82" i="13"/>
  <c r="Q98" i="13"/>
  <c r="Q14" i="13"/>
  <c r="Q143" i="13"/>
  <c r="Q28" i="13"/>
  <c r="Q12" i="13"/>
  <c r="Q214" i="13"/>
  <c r="Q159" i="13"/>
  <c r="Q27" i="13"/>
  <c r="Q301" i="13"/>
  <c r="Q68" i="13"/>
  <c r="Q232" i="13"/>
  <c r="Q288" i="13"/>
  <c r="Q124" i="13"/>
  <c r="Q154" i="13"/>
  <c r="Q149" i="13"/>
  <c r="Q158" i="13"/>
  <c r="Q204" i="13"/>
  <c r="Q276" i="13"/>
  <c r="Q231" i="13"/>
  <c r="Q144" i="13"/>
  <c r="Q281" i="13"/>
  <c r="Q130" i="13"/>
  <c r="Q257" i="13"/>
  <c r="Q208" i="13"/>
  <c r="Q189" i="13"/>
  <c r="Q196" i="13"/>
  <c r="Q289" i="13"/>
  <c r="Q229" i="13"/>
  <c r="Q272" i="13"/>
  <c r="Q55" i="13"/>
  <c r="Q23" i="13"/>
  <c r="Q180" i="13"/>
  <c r="Q25" i="13"/>
  <c r="Q237" i="13"/>
  <c r="Q30" i="13"/>
  <c r="Q15" i="13"/>
  <c r="Q80" i="13"/>
  <c r="Q194" i="13"/>
  <c r="Q255" i="13"/>
  <c r="Q198" i="13"/>
  <c r="Q137" i="13"/>
  <c r="Q172" i="13"/>
  <c r="Q135" i="13"/>
  <c r="Q126" i="13"/>
  <c r="Q17" i="13"/>
  <c r="Q131" i="13"/>
  <c r="Q102" i="13"/>
  <c r="Q233" i="13"/>
  <c r="Q291" i="13"/>
  <c r="Q105" i="13"/>
  <c r="Q139" i="13"/>
  <c r="Q49" i="13"/>
  <c r="Q16" i="13"/>
  <c r="Q259" i="13"/>
  <c r="Q109" i="13"/>
  <c r="Q3" i="13"/>
  <c r="Q224" i="13"/>
  <c r="Q165" i="13"/>
  <c r="Q182" i="13"/>
  <c r="Q54" i="13"/>
  <c r="Q136" i="13"/>
  <c r="Q271" i="13"/>
  <c r="Q84" i="13"/>
  <c r="Q176" i="13"/>
  <c r="Q184" i="13"/>
  <c r="Q262" i="13"/>
  <c r="Q201" i="13"/>
  <c r="Q177" i="13"/>
  <c r="Q268" i="13"/>
  <c r="Q238" i="13"/>
  <c r="Q167" i="13"/>
  <c r="Q292" i="13"/>
  <c r="Q111" i="13"/>
  <c r="Q203" i="13"/>
  <c r="Q280" i="13"/>
  <c r="Q247" i="13"/>
  <c r="Q277" i="13"/>
  <c r="Q52" i="13"/>
  <c r="Q93" i="13"/>
  <c r="Q83" i="13"/>
  <c r="Q249" i="13"/>
  <c r="Q5" i="13"/>
  <c r="Q107" i="13"/>
  <c r="Q221" i="13"/>
  <c r="Q101" i="13"/>
  <c r="Q297" i="13"/>
  <c r="Q252" i="13"/>
  <c r="Q35" i="13"/>
  <c r="Q72" i="13"/>
  <c r="Q192" i="13"/>
  <c r="Q13" i="13"/>
  <c r="Q134" i="13"/>
  <c r="Q8" i="13"/>
  <c r="Q7" i="13"/>
  <c r="Q223" i="13"/>
  <c r="Q160" i="13"/>
  <c r="Q216" i="13"/>
  <c r="E10" i="7"/>
  <c r="Q164" i="13"/>
  <c r="Q178" i="13"/>
  <c r="Q79" i="13"/>
  <c r="Q90" i="13"/>
  <c r="Q183" i="13"/>
  <c r="Q48" i="13"/>
  <c r="Q147" i="13"/>
  <c r="Q274" i="13"/>
  <c r="Q270" i="13"/>
  <c r="Q199" i="13"/>
  <c r="Q91" i="13"/>
  <c r="Q215" i="13"/>
  <c r="Q21" i="13"/>
  <c r="Q227" i="13"/>
  <c r="Q265" i="13"/>
  <c r="Q76" i="13"/>
  <c r="Q140" i="13"/>
  <c r="Q168" i="13"/>
  <c r="Q157" i="13"/>
  <c r="Q236" i="13"/>
  <c r="Q60" i="13"/>
  <c r="Q75" i="13"/>
  <c r="Q218" i="13"/>
  <c r="Q173" i="13"/>
  <c r="Q69" i="13"/>
  <c r="Q92" i="13"/>
  <c r="Q96" i="13"/>
  <c r="Q152" i="13"/>
  <c r="Q210" i="13"/>
  <c r="Q197" i="13"/>
  <c r="Q46" i="13"/>
  <c r="Q190" i="13"/>
  <c r="Q241" i="13"/>
  <c r="Q77" i="13"/>
  <c r="Q202" i="13"/>
  <c r="Q293" i="13"/>
  <c r="Q248" i="13"/>
  <c r="Q300" i="13"/>
  <c r="Q121" i="13"/>
  <c r="Q273" i="13"/>
  <c r="Q245" i="13"/>
  <c r="Q267" i="13"/>
  <c r="Q148" i="13"/>
  <c r="Q166" i="13"/>
  <c r="Q2" i="13"/>
  <c r="Q66" i="13"/>
  <c r="Q155" i="13"/>
  <c r="Q278" i="13"/>
  <c r="Q125" i="13"/>
  <c r="Q254" i="13"/>
  <c r="Q67" i="13"/>
  <c r="Q294" i="13"/>
  <c r="Q89" i="13"/>
  <c r="Q104" i="13"/>
  <c r="Q53" i="13"/>
  <c r="Q269" i="13"/>
  <c r="Q33" i="13"/>
  <c r="Q162" i="13"/>
  <c r="Q260" i="13"/>
  <c r="Q253" i="13"/>
  <c r="Q86" i="13"/>
  <c r="Q205" i="13"/>
  <c r="Q110" i="13"/>
  <c r="Q19" i="13"/>
  <c r="Q114" i="13"/>
  <c r="Q244" i="13"/>
  <c r="Q36" i="13"/>
  <c r="Q222" i="13"/>
  <c r="Q275" i="13"/>
  <c r="Q206" i="13"/>
  <c r="Q6" i="13"/>
  <c r="Q115" i="13"/>
  <c r="Q287" i="13"/>
  <c r="Q298" i="13"/>
  <c r="Q212" i="13"/>
  <c r="Q261" i="13"/>
  <c r="Q64" i="13"/>
  <c r="Q41" i="13"/>
  <c r="Q50" i="13"/>
  <c r="Q150" i="13"/>
  <c r="Q264" i="13"/>
  <c r="Q103" i="13"/>
  <c r="Q133" i="13"/>
  <c r="Q187" i="13"/>
  <c r="Q185" i="13"/>
  <c r="Q256" i="13"/>
  <c r="Q151" i="13"/>
  <c r="Q117" i="13"/>
  <c r="Q9" i="13"/>
  <c r="Q163" i="13"/>
  <c r="Q228" i="13"/>
  <c r="Q191" i="13"/>
  <c r="Q100" i="13"/>
  <c r="Q62" i="13"/>
  <c r="Q4" i="13"/>
  <c r="Q74" i="13"/>
  <c r="Q246" i="13"/>
  <c r="Q32" i="13"/>
  <c r="Q220" i="13"/>
  <c r="Q170" i="13"/>
  <c r="Q181" i="13"/>
  <c r="Q174" i="13"/>
  <c r="Q70" i="13"/>
  <c r="Q296" i="13"/>
  <c r="Q209" i="13"/>
  <c r="Q230" i="13"/>
  <c r="Q266" i="13"/>
  <c r="Q97" i="13"/>
  <c r="Q138" i="13"/>
  <c r="Q290" i="13"/>
  <c r="Q38" i="13"/>
  <c r="Q286" i="13"/>
  <c r="E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McAuley</author>
    <author>Eric Whitney</author>
  </authors>
  <commentList>
    <comment ref="A10" authorId="0" shapeId="0" xr:uid="{00000000-0006-0000-0100-000001000000}">
      <text>
        <r>
          <rPr>
            <b/>
            <sz val="9"/>
            <color indexed="81"/>
            <rFont val="Tahoma"/>
            <family val="2"/>
          </rPr>
          <t>Maximum # seats funded by SLP</t>
        </r>
      </text>
    </comment>
    <comment ref="B13" authorId="0" shapeId="0" xr:uid="{00000000-0006-0000-0100-000002000000}">
      <text>
        <r>
          <rPr>
            <sz val="9"/>
            <color indexed="81"/>
            <rFont val="Tahoma"/>
            <family val="2"/>
          </rPr>
          <t>Enter a single number here (examples: 1 or 4 or 8)
Once a student misses that many days, you will be alerted. Partnerships can take appropriate action according to their attendance policy (dismissing student, accessing wait list, etc.)</t>
        </r>
      </text>
    </comment>
    <comment ref="A18" authorId="1" shapeId="0" xr:uid="{00000000-0006-0000-0100-000003000000}">
      <text>
        <r>
          <rPr>
            <b/>
            <sz val="9"/>
            <color indexed="81"/>
            <rFont val="Tahoma"/>
            <family val="2"/>
          </rPr>
          <t>Eric Whitney:</t>
        </r>
        <r>
          <rPr>
            <sz val="9"/>
            <color indexed="81"/>
            <rFont val="Tahoma"/>
            <family val="2"/>
          </rPr>
          <t xml:space="preserve">
if date above this goes beyond the last date in the Attendance sheet, the date stops advancing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Eric Whitney</author>
    <author>Alissa Brooks</author>
    <author>David McAuley</author>
  </authors>
  <commentList>
    <comment ref="E8" authorId="0" shapeId="0" xr:uid="{00000000-0006-0000-0200-000001000000}">
      <text>
        <r>
          <rPr>
            <b/>
            <sz val="9"/>
            <color indexed="81"/>
            <rFont val="Tahoma"/>
            <family val="2"/>
          </rPr>
          <t>Grade the student will be entering in Fall 2014.</t>
        </r>
        <r>
          <rPr>
            <sz val="9"/>
            <color indexed="81"/>
            <rFont val="Tahoma"/>
            <family val="2"/>
          </rPr>
          <t xml:space="preserve">
</t>
        </r>
      </text>
    </comment>
    <comment ref="G8" authorId="0" shapeId="0" xr:uid="{00000000-0006-0000-0200-000002000000}">
      <text>
        <r>
          <rPr>
            <b/>
            <sz val="9"/>
            <color indexed="81"/>
            <rFont val="Tahoma"/>
            <family val="2"/>
          </rPr>
          <t>This column represents the initial "admitted" or "waitlisted" status for each student. Do not update over summer, even if student comes off wait list.</t>
        </r>
        <r>
          <rPr>
            <sz val="9"/>
            <color indexed="81"/>
            <rFont val="Tahoma"/>
            <family val="2"/>
          </rPr>
          <t xml:space="preserve">
</t>
        </r>
      </text>
    </comment>
    <comment ref="J8" authorId="1" shapeId="0" xr:uid="{00000000-0006-0000-0200-000003000000}">
      <text>
        <r>
          <rPr>
            <sz val="9"/>
            <color indexed="81"/>
            <rFont val="Tahoma"/>
            <family val="2"/>
          </rPr>
          <t>If yes, student receives promotional credit to the next grade level as a result of participating in/and successfully completing the SLP program. Some site leaders have worked out a formal arrangement with principals and their partnering schools to grant promotional credit to participating students who successfully complete programming.</t>
        </r>
      </text>
    </comment>
    <comment ref="K8" authorId="1" shapeId="0" xr:uid="{00000000-0006-0000-0200-000004000000}">
      <text>
        <r>
          <rPr>
            <sz val="9"/>
            <color indexed="81"/>
            <rFont val="Tahoma"/>
            <family val="2"/>
          </rPr>
          <t xml:space="preserve">If your SLP site has a transportation consent form, you must complete this column for each student.
</t>
        </r>
      </text>
    </comment>
    <comment ref="BO10" authorId="2" shapeId="0" xr:uid="{00000000-0006-0000-0200-000005000000}">
      <text>
        <r>
          <rPr>
            <sz val="9"/>
            <color indexed="81"/>
            <rFont val="Tahoma"/>
            <family val="2"/>
          </rPr>
          <t>Optional: For any notes you wish to enter (example: student dismissed from program XX/XX/2014, etc.). Please do not enter confidential "case notes." This is a public document.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Eric Whitney</author>
  </authors>
  <commentList>
    <comment ref="C1" authorId="0" shapeId="0" xr:uid="{00000000-0006-0000-0300-000001000000}">
      <text>
        <r>
          <rPr>
            <b/>
            <sz val="9"/>
            <color indexed="81"/>
            <rFont val="Tahoma"/>
            <family val="2"/>
          </rPr>
          <t>Eric Whitney:</t>
        </r>
        <r>
          <rPr>
            <sz val="9"/>
            <color indexed="81"/>
            <rFont val="Tahoma"/>
            <family val="2"/>
          </rPr>
          <t xml:space="preserve">
We start by finding the first instance of the student showing up for programming. Look for first instance of "Attended", and "HalfDay", and then use the earlier value</t>
        </r>
      </text>
    </comment>
    <comment ref="F1" authorId="0" shapeId="0" xr:uid="{00000000-0006-0000-0300-000002000000}">
      <text>
        <r>
          <rPr>
            <b/>
            <sz val="9"/>
            <color indexed="81"/>
            <rFont val="Tahoma"/>
            <family val="2"/>
          </rPr>
          <t>Eric Whitney:</t>
        </r>
        <r>
          <rPr>
            <sz val="9"/>
            <color indexed="81"/>
            <rFont val="Tahoma"/>
            <family val="2"/>
          </rPr>
          <t xml:space="preserve">
Then we look for the last instance of the student showing up for programming. Same logic as previous columns to find the later value.</t>
        </r>
      </text>
    </comment>
    <comment ref="I1" authorId="0" shapeId="0" xr:uid="{00000000-0006-0000-0300-000003000000}">
      <text>
        <r>
          <rPr>
            <b/>
            <sz val="9"/>
            <color indexed="81"/>
            <rFont val="Tahoma"/>
            <family val="2"/>
          </rPr>
          <t>Eric Whitney:</t>
        </r>
        <r>
          <rPr>
            <sz val="9"/>
            <color indexed="81"/>
            <rFont val="Tahoma"/>
            <family val="2"/>
          </rPr>
          <t xml:space="preserve">
These columns give us the total count of days a student was active in the program (half days count as .5)</t>
        </r>
      </text>
    </comment>
    <comment ref="M1" authorId="0" shapeId="0" xr:uid="{00000000-0006-0000-0300-000004000000}">
      <text>
        <r>
          <rPr>
            <b/>
            <sz val="9"/>
            <color indexed="81"/>
            <rFont val="Tahoma"/>
            <family val="2"/>
          </rPr>
          <t>Eric Whitney:</t>
        </r>
        <r>
          <rPr>
            <sz val="9"/>
            <color indexed="81"/>
            <rFont val="Tahoma"/>
            <family val="2"/>
          </rPr>
          <t xml:space="preserve">
These columns determine how many days of programming there were over the period of time the student was active, and subtract out any days that were marked as "no program running" in row 5</t>
        </r>
      </text>
    </comment>
    <comment ref="P1" authorId="0" shapeId="0" xr:uid="{00000000-0006-0000-0300-000005000000}">
      <text>
        <r>
          <rPr>
            <b/>
            <sz val="9"/>
            <color indexed="81"/>
            <rFont val="Tahoma"/>
            <family val="2"/>
          </rPr>
          <t>Eric Whitney:</t>
        </r>
        <r>
          <rPr>
            <sz val="9"/>
            <color indexed="81"/>
            <rFont val="Tahoma"/>
            <family val="2"/>
          </rPr>
          <t xml:space="preserve">
This column gives the student's attendance percentage. The range of attendance is defined by the student's first and last interactions with the program, and the total days they're measured against subtracts any days program was not running.</t>
        </r>
      </text>
    </comment>
  </commentList>
</comments>
</file>

<file path=xl/sharedStrings.xml><?xml version="1.0" encoding="utf-8"?>
<sst xmlns="http://schemas.openxmlformats.org/spreadsheetml/2006/main" count="16620" uniqueCount="67">
  <si>
    <t>Total Days Offered to Date:</t>
  </si>
  <si>
    <t>Days Remaining:</t>
  </si>
  <si>
    <t>Average Attendance Rate:</t>
  </si>
  <si>
    <t xml:space="preserve">Capacity %: </t>
  </si>
  <si>
    <t>First Day of "HalfDay"</t>
  </si>
  <si>
    <t>Last Day of "HalfDay"</t>
  </si>
  <si>
    <t>Latest Instance of "Attended" or "HalfDay"</t>
  </si>
  <si>
    <t>Last Day of "Attended"</t>
  </si>
  <si>
    <t xml:space="preserve"> Notes (optional)</t>
  </si>
  <si>
    <t>Complete cells in white using dropdown menus. See website for instructions.</t>
  </si>
  <si>
    <t>Total Days Program Running While Student Active</t>
  </si>
  <si>
    <t>Earliest Instance of Active Program Day</t>
  </si>
  <si>
    <t>Latest Instance of Active Program Day</t>
  </si>
  <si>
    <t>Total days of programming:</t>
  </si>
  <si>
    <t>No</t>
  </si>
  <si>
    <t>NotAttended</t>
    <phoneticPr fontId="10" type="noConversion"/>
  </si>
  <si>
    <t>Summer Learning Project Web Site</t>
  </si>
  <si>
    <t>(must have internet access to visit page)</t>
  </si>
  <si>
    <t>BPS ID</t>
  </si>
  <si>
    <t>Alert me if a student misses how many days of programming?:</t>
  </si>
  <si>
    <t xml:space="preserve">Complete: </t>
  </si>
  <si>
    <t>Fill in cells in white. Place cursor over cells with red tabs to see specific directions.</t>
  </si>
  <si>
    <t>Start date of programming:</t>
  </si>
  <si>
    <t>End date of programming:</t>
  </si>
  <si>
    <t>FirstName</t>
  </si>
  <si>
    <t>LastName</t>
  </si>
  <si>
    <t>Grade</t>
  </si>
  <si>
    <t>BPS School</t>
  </si>
  <si>
    <t xml:space="preserve">Non-profit name(s): </t>
  </si>
  <si>
    <t xml:space="preserve">BPS school name(s): </t>
  </si>
  <si>
    <t>NotAttended</t>
  </si>
  <si>
    <t xml:space="preserve">For more information on completing attendance, please visit: </t>
  </si>
  <si>
    <t>Admitted or Waitlisted?</t>
  </si>
  <si>
    <t>Earliest Instance of "Attended" or "HalfDay"</t>
  </si>
  <si>
    <t>First Day of "Attended"</t>
  </si>
  <si>
    <t>Program Running:</t>
  </si>
  <si>
    <t>Yes</t>
  </si>
  <si>
    <t>Active Program Day:</t>
  </si>
  <si>
    <t>Total Count of "Attended"</t>
  </si>
  <si>
    <t>Total Count of "HalfDay"</t>
  </si>
  <si>
    <t>Day Number:</t>
  </si>
  <si>
    <t>Student-centric attendance</t>
  </si>
  <si>
    <t>days to add to TODAY()</t>
  </si>
  <si>
    <t>resulting TODAY() value</t>
  </si>
  <si>
    <t>Daily attendance:</t>
  </si>
  <si>
    <t>Program Days Attended</t>
  </si>
  <si>
    <t>Attendance</t>
  </si>
  <si>
    <t>Spreadsheet Error Count:</t>
  </si>
  <si>
    <t>Program Days Missed</t>
  </si>
  <si>
    <t>Total SLP student capacity</t>
  </si>
  <si>
    <t>www.nonprofitmechanic.org</t>
  </si>
  <si>
    <t>spreadsheet created by Eric Whitney for Boston After School &amp; Beyond</t>
  </si>
  <si>
    <t>attendance, no program:</t>
  </si>
  <si>
    <t>program, no attendance:</t>
  </si>
  <si>
    <t>Promotional Credit?</t>
  </si>
  <si>
    <t>Transportation Consent Returned?</t>
  </si>
  <si>
    <t>Completed by BASB staff person (columns A-F)</t>
  </si>
  <si>
    <t>Complete @ end of each program day by 4:00 pm</t>
  </si>
  <si>
    <t>Home</t>
  </si>
  <si>
    <t>Language</t>
  </si>
  <si>
    <t>actual date used</t>
  </si>
  <si>
    <t>Error for consent form?</t>
  </si>
  <si>
    <t>Returned completed, signed SLP consent form?</t>
  </si>
  <si>
    <t>BOSTON SUMMER ATTENDANCE TRACKER</t>
  </si>
  <si>
    <t>The Boston Attendance Tracker was developed by a consultant for Boston Afterschool and Beyond and administered at each of the Boston Summer Learning Project sites. The tracker is designed to standardize attendance tracking across multiple sites and enables a real-time look at overall attendance trends and rates.</t>
  </si>
  <si>
    <t>SAMPLE</t>
  </si>
  <si>
    <r>
      <t xml:space="preserve">For information on the importance of attendance tracking and tips for doing it effectively, 
review </t>
    </r>
    <r>
      <rPr>
        <b/>
        <u/>
        <sz val="11"/>
        <color indexed="63"/>
        <rFont val="Calibri"/>
      </rPr>
      <t>Boston Attendance Tracker Guidance</t>
    </r>
    <r>
      <rPr>
        <sz val="11"/>
        <color indexed="63"/>
        <rFont val="Calibri"/>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</si>
</sst>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2" x14ac:knownFonts="1">
    <font>
      <sz val="11"/>
      <color theme="1"/>
      <name val="Calibri"/>
      <family val="2"/>
      <scheme val="minor"/>
    </font>
    <font>
      <sz val="9"/>
      <color indexed="81"/>
      <name val="Tahoma"/>
      <family val="2"/>
    </font>
    <font>
      <b/>
      <sz val="9"/>
      <color indexed="81"/>
      <name val="Tahoma"/>
      <family val="2"/>
    </font>
    <font>
      <sz val="11"/>
      <color indexed="8"/>
      <name val="Calibri"/>
      <family val="2"/>
    </font>
    <font>
      <b/>
      <sz val="11"/>
      <color indexed="8"/>
      <name val="Calibri"/>
      <family val="2"/>
    </font>
    <font>
      <sz val="12"/>
      <color indexed="8"/>
      <name val="Calibri"/>
      <family val="2"/>
    </font>
    <font>
      <i/>
      <sz val="11"/>
      <color indexed="8"/>
      <name val="Calibri"/>
      <family val="2"/>
    </font>
    <font>
      <i/>
      <u/>
      <sz val="11"/>
      <color indexed="12"/>
      <name val="Calibri"/>
      <family val="2"/>
    </font>
    <font>
      <b/>
      <u/>
      <sz val="11"/>
      <color indexed="8"/>
      <name val="Calibri"/>
      <family val="2"/>
    </font>
    <font>
      <sz val="8"/>
      <color indexed="8"/>
      <name val="Calibri"/>
      <family val="2"/>
    </font>
    <font>
      <sz val="8"/>
      <name val="Verdana"/>
      <family val="2"/>
    </font>
    <font>
      <i/>
      <sz val="12"/>
      <color indexed="8"/>
      <name val="Calibri"/>
      <family val="2"/>
    </font>
    <font>
      <b/>
      <sz val="9"/>
      <color indexed="8"/>
      <name val="Calibri"/>
      <family val="2"/>
    </font>
    <font>
      <sz val="11"/>
      <color indexed="63"/>
      <name val="Calibri"/>
    </font>
    <font>
      <b/>
      <u/>
      <sz val="11"/>
      <color indexed="63"/>
      <name val="Calibri"/>
    </font>
    <font>
      <u/>
      <sz val="11"/>
      <color indexed="12"/>
      <name val="Calibri"/>
      <family val="2"/>
      <scheme val="minor"/>
    </font>
    <font>
      <b/>
      <sz val="11"/>
      <color theme="1"/>
      <name val="Calibri"/>
      <family val="2"/>
      <scheme val="minor"/>
    </font>
    <font>
      <i/>
      <sz val="11"/>
      <color theme="1"/>
      <name val="Calibri"/>
      <scheme val="minor"/>
    </font>
    <font>
      <b/>
      <sz val="16"/>
      <color rgb="FF003C61"/>
      <name val="Calibri"/>
      <family val="2"/>
      <scheme val="minor"/>
    </font>
    <font>
      <b/>
      <sz val="10.5"/>
      <color rgb="FF918A7B"/>
      <name val="Calibri"/>
      <family val="2"/>
      <scheme val="minor"/>
    </font>
    <font>
      <b/>
      <sz val="10"/>
      <color rgb="FF003C61"/>
      <name val="Tahoma"/>
      <family val="2"/>
    </font>
    <font>
      <sz val="11"/>
      <color theme="1" tint="0.34998626667073579"/>
      <name val="Calibri"/>
      <scheme val="minor"/>
    </font>
  </fonts>
  <fills count="8">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rgb="FFCCCCFF"/>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right style="thin">
        <color indexed="64"/>
      </right>
      <top/>
      <bottom/>
      <diagonal/>
    </border>
    <border>
      <left style="thin">
        <color indexed="64"/>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rgb="FF003C61"/>
      </left>
      <right style="thin">
        <color rgb="FF003C61"/>
      </right>
      <top style="thin">
        <color rgb="FF003C61"/>
      </top>
      <bottom style="thin">
        <color rgb="FF003C61"/>
      </bottom>
      <diagonal/>
    </border>
    <border>
      <left style="thin">
        <color rgb="FF003C61"/>
      </left>
      <right style="thin">
        <color rgb="FF003C61"/>
      </right>
      <top style="thin">
        <color rgb="FF003C61"/>
      </top>
      <bottom/>
      <diagonal/>
    </border>
    <border>
      <left style="thin">
        <color rgb="FF003C61"/>
      </left>
      <right style="thin">
        <color rgb="FF003C61"/>
      </right>
      <top/>
      <bottom/>
      <diagonal/>
    </border>
    <border>
      <left style="thin">
        <color rgb="FF003C61"/>
      </left>
      <right style="thin">
        <color rgb="FF003C61"/>
      </right>
      <top/>
      <bottom style="thin">
        <color rgb="FF003C61"/>
      </bottom>
      <diagonal/>
    </border>
  </borders>
  <cellStyleXfs count="4">
    <xf numFmtId="0" fontId="0" fillId="0" borderId="0"/>
    <xf numFmtId="43" fontId="3" fillId="0" borderId="0" applyFont="0" applyFill="0" applyBorder="0" applyAlignment="0" applyProtection="0"/>
    <xf numFmtId="0" fontId="15" fillId="0" borderId="0" applyNumberFormat="0" applyFill="0" applyBorder="0" applyAlignment="0" applyProtection="0"/>
    <xf numFmtId="9" fontId="3" fillId="0" borderId="0" applyFont="0" applyFill="0" applyBorder="0" applyAlignment="0" applyProtection="0"/>
  </cellStyleXfs>
  <cellXfs count="148">
    <xf numFmtId="0" fontId="0" fillId="0" borderId="0" xfId="0"/>
    <xf numFmtId="0" fontId="0" fillId="0" borderId="0" xfId="0" applyFill="1"/>
    <xf numFmtId="0" fontId="0" fillId="2" borderId="0" xfId="0" applyFill="1" applyBorder="1"/>
    <xf numFmtId="14" fontId="0" fillId="0" borderId="0" xfId="0" applyNumberFormat="1" applyFill="1"/>
    <xf numFmtId="0" fontId="0" fillId="0" borderId="1" xfId="0" applyFill="1" applyBorder="1"/>
    <xf numFmtId="0" fontId="0" fillId="0" borderId="0" xfId="0" applyFill="1" applyBorder="1"/>
    <xf numFmtId="0" fontId="0" fillId="0" borderId="2" xfId="0" applyFill="1" applyBorder="1"/>
    <xf numFmtId="0" fontId="0" fillId="0" borderId="0" xfId="0" applyFill="1" applyProtection="1">
      <protection locked="0"/>
    </xf>
    <xf numFmtId="0" fontId="0" fillId="2" borderId="0" xfId="0" applyFill="1"/>
    <xf numFmtId="14" fontId="0" fillId="2" borderId="0" xfId="0" applyNumberFormat="1" applyFill="1"/>
    <xf numFmtId="14" fontId="0" fillId="2" borderId="0" xfId="0" applyNumberFormat="1" applyFill="1" applyAlignment="1">
      <alignment horizontal="center"/>
    </xf>
    <xf numFmtId="49" fontId="0" fillId="2" borderId="0" xfId="0" applyNumberFormat="1" applyFill="1"/>
    <xf numFmtId="0" fontId="4" fillId="2" borderId="0" xfId="0" applyFont="1" applyFill="1"/>
    <xf numFmtId="0" fontId="0" fillId="2" borderId="0" xfId="0" applyFill="1" applyAlignment="1"/>
    <xf numFmtId="14" fontId="0" fillId="2" borderId="0" xfId="0" applyNumberFormat="1" applyFill="1" applyAlignment="1"/>
    <xf numFmtId="0" fontId="0" fillId="2" borderId="2" xfId="0" applyFill="1" applyBorder="1"/>
    <xf numFmtId="0" fontId="0" fillId="0" borderId="3" xfId="0" applyFill="1" applyBorder="1" applyProtection="1">
      <protection locked="0"/>
    </xf>
    <xf numFmtId="0" fontId="0" fillId="0"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14" fontId="0" fillId="0" borderId="4" xfId="0" applyNumberFormat="1" applyFill="1" applyBorder="1" applyProtection="1">
      <protection locked="0"/>
    </xf>
    <xf numFmtId="14" fontId="0" fillId="0" borderId="0" xfId="0" applyNumberFormat="1" applyFill="1" applyBorder="1"/>
    <xf numFmtId="0" fontId="0" fillId="2" borderId="0" xfId="0" applyFill="1" applyAlignment="1">
      <alignment wrapText="1"/>
    </xf>
    <xf numFmtId="0" fontId="5" fillId="2" borderId="2" xfId="0" applyFont="1" applyFill="1" applyBorder="1" applyAlignment="1">
      <alignment horizontal="center"/>
    </xf>
    <xf numFmtId="0" fontId="5" fillId="2" borderId="0" xfId="0" applyFont="1" applyFill="1" applyBorder="1" applyAlignment="1">
      <alignment horizontal="center"/>
    </xf>
    <xf numFmtId="0" fontId="0" fillId="0" borderId="7" xfId="0" applyFill="1" applyBorder="1" applyProtection="1">
      <protection locked="0"/>
    </xf>
    <xf numFmtId="0" fontId="0" fillId="0" borderId="8" xfId="0" applyFill="1" applyBorder="1" applyProtection="1">
      <protection locked="0"/>
    </xf>
    <xf numFmtId="14" fontId="0" fillId="2" borderId="0" xfId="0" applyNumberFormat="1" applyFill="1" applyBorder="1" applyAlignment="1">
      <alignment horizontal="center" wrapText="1"/>
    </xf>
    <xf numFmtId="14" fontId="0" fillId="2" borderId="2" xfId="0" applyNumberFormat="1" applyFill="1" applyBorder="1" applyAlignment="1">
      <alignment horizontal="center" wrapText="1"/>
    </xf>
    <xf numFmtId="0" fontId="0" fillId="3" borderId="0" xfId="0" applyFill="1"/>
    <xf numFmtId="0" fontId="0" fillId="3" borderId="0" xfId="0" applyFill="1" applyBorder="1"/>
    <xf numFmtId="0" fontId="5" fillId="3" borderId="0" xfId="0" applyFont="1" applyFill="1" applyBorder="1" applyAlignment="1"/>
    <xf numFmtId="0" fontId="0" fillId="3" borderId="2" xfId="0" applyFill="1" applyBorder="1"/>
    <xf numFmtId="9" fontId="3" fillId="3" borderId="2" xfId="3" applyFont="1" applyFill="1" applyBorder="1"/>
    <xf numFmtId="14" fontId="0" fillId="2" borderId="0" xfId="0" applyNumberFormat="1" applyFill="1" applyAlignment="1" applyProtection="1">
      <alignment horizontal="center"/>
    </xf>
    <xf numFmtId="1" fontId="0" fillId="2" borderId="0" xfId="0" applyNumberFormat="1" applyFill="1" applyAlignment="1" applyProtection="1">
      <alignment horizontal="center"/>
    </xf>
    <xf numFmtId="164" fontId="3" fillId="0" borderId="0" xfId="1" applyNumberFormat="1" applyFont="1" applyFill="1" applyBorder="1" applyProtection="1">
      <protection locked="0"/>
    </xf>
    <xf numFmtId="164" fontId="3" fillId="0" borderId="0" xfId="1" applyNumberFormat="1" applyFont="1" applyFill="1" applyAlignment="1" applyProtection="1">
      <alignment horizontal="center"/>
      <protection locked="0"/>
    </xf>
    <xf numFmtId="14" fontId="0" fillId="0" borderId="0" xfId="0" applyNumberFormat="1" applyFill="1" applyAlignment="1">
      <alignment horizontal="right"/>
    </xf>
    <xf numFmtId="9" fontId="3" fillId="0" borderId="2" xfId="3" applyFont="1" applyFill="1" applyBorder="1"/>
    <xf numFmtId="0" fontId="0" fillId="3" borderId="0" xfId="0" applyFill="1" applyAlignment="1">
      <alignment horizontal="right"/>
    </xf>
    <xf numFmtId="164" fontId="3" fillId="3" borderId="0" xfId="1" applyNumberFormat="1" applyFont="1" applyFill="1"/>
    <xf numFmtId="14" fontId="0" fillId="3" borderId="0" xfId="0" applyNumberFormat="1" applyFill="1"/>
    <xf numFmtId="0" fontId="0" fillId="3" borderId="1" xfId="0" applyFill="1" applyBorder="1"/>
    <xf numFmtId="0" fontId="0" fillId="0" borderId="9" xfId="0" applyFill="1" applyBorder="1" applyProtection="1">
      <protection locked="0"/>
    </xf>
    <xf numFmtId="0" fontId="5" fillId="2" borderId="1" xfId="0" applyFont="1" applyFill="1" applyBorder="1" applyAlignment="1">
      <alignment horizontal="center"/>
    </xf>
    <xf numFmtId="0" fontId="5" fillId="3" borderId="1" xfId="0" applyFont="1" applyFill="1" applyBorder="1" applyAlignment="1"/>
    <xf numFmtId="0" fontId="0" fillId="2" borderId="2" xfId="0" applyFill="1" applyBorder="1" applyAlignment="1">
      <alignment wrapText="1"/>
    </xf>
    <xf numFmtId="14" fontId="4" fillId="2" borderId="0" xfId="0" applyNumberFormat="1" applyFont="1" applyFill="1"/>
    <xf numFmtId="1" fontId="0" fillId="2" borderId="0" xfId="0" applyNumberFormat="1" applyFill="1"/>
    <xf numFmtId="165" fontId="3" fillId="2" borderId="0" xfId="3" applyNumberFormat="1" applyFont="1" applyFill="1"/>
    <xf numFmtId="0" fontId="6" fillId="0" borderId="0" xfId="0" applyFont="1" applyFill="1"/>
    <xf numFmtId="0" fontId="7" fillId="0" borderId="0" xfId="2" applyFont="1" applyFill="1"/>
    <xf numFmtId="49" fontId="8" fillId="2" borderId="2" xfId="0" applyNumberFormat="1" applyFont="1" applyFill="1" applyBorder="1" applyAlignment="1">
      <alignment horizontal="center"/>
    </xf>
    <xf numFmtId="0" fontId="9" fillId="2" borderId="0" xfId="0" applyFont="1" applyFill="1" applyProtection="1"/>
    <xf numFmtId="0" fontId="4" fillId="2" borderId="1" xfId="0" applyFont="1" applyFill="1" applyBorder="1" applyProtection="1"/>
    <xf numFmtId="0" fontId="0" fillId="2" borderId="0" xfId="0" applyFill="1" applyProtection="1"/>
    <xf numFmtId="0" fontId="0" fillId="2" borderId="0" xfId="0" applyFont="1" applyFill="1" applyProtection="1"/>
    <xf numFmtId="0" fontId="0" fillId="3" borderId="0" xfId="0" applyFill="1" applyProtection="1"/>
    <xf numFmtId="0" fontId="4" fillId="3" borderId="1" xfId="0" applyFont="1" applyFill="1" applyBorder="1" applyAlignment="1" applyProtection="1">
      <alignment horizontal="right"/>
    </xf>
    <xf numFmtId="0" fontId="4" fillId="2" borderId="1" xfId="0" applyFont="1" applyFill="1" applyBorder="1" applyAlignment="1" applyProtection="1">
      <alignment horizontal="right"/>
    </xf>
    <xf numFmtId="0" fontId="0" fillId="2" borderId="10" xfId="0" applyFill="1" applyBorder="1" applyProtection="1"/>
    <xf numFmtId="0" fontId="0" fillId="2" borderId="11" xfId="0" applyFill="1" applyBorder="1" applyProtection="1"/>
    <xf numFmtId="14" fontId="0" fillId="2" borderId="11" xfId="0" applyNumberFormat="1" applyFill="1" applyBorder="1" applyProtection="1"/>
    <xf numFmtId="0" fontId="0" fillId="0" borderId="0" xfId="0" applyFill="1" applyProtection="1"/>
    <xf numFmtId="0" fontId="0" fillId="0" borderId="1" xfId="0" applyFill="1" applyBorder="1" applyProtection="1"/>
    <xf numFmtId="0" fontId="0" fillId="0" borderId="0" xfId="0" applyFill="1" applyBorder="1" applyProtection="1">
      <protection locked="0"/>
    </xf>
    <xf numFmtId="0" fontId="5" fillId="0" borderId="0" xfId="0" applyFont="1" applyFill="1" applyBorder="1" applyAlignment="1" applyProtection="1">
      <protection locked="0"/>
    </xf>
    <xf numFmtId="0" fontId="0" fillId="0" borderId="10" xfId="0" applyFill="1" applyBorder="1" applyProtection="1">
      <protection locked="0"/>
    </xf>
    <xf numFmtId="0" fontId="0" fillId="4" borderId="0" xfId="0" applyFill="1" applyAlignment="1"/>
    <xf numFmtId="0" fontId="0" fillId="4" borderId="0" xfId="0" applyNumberFormat="1" applyFill="1" applyAlignment="1"/>
    <xf numFmtId="14" fontId="4" fillId="4" borderId="0" xfId="0" applyNumberFormat="1" applyFont="1" applyFill="1"/>
    <xf numFmtId="165" fontId="3" fillId="4" borderId="0" xfId="3" applyNumberFormat="1" applyFont="1" applyFill="1"/>
    <xf numFmtId="0" fontId="0" fillId="4" borderId="0" xfId="0" applyFill="1"/>
    <xf numFmtId="0" fontId="0" fillId="4" borderId="0" xfId="0" applyFill="1" applyProtection="1"/>
    <xf numFmtId="0" fontId="0" fillId="4" borderId="0" xfId="0" applyFont="1" applyFill="1" applyProtection="1"/>
    <xf numFmtId="0" fontId="5" fillId="4" borderId="0" xfId="0" applyFont="1" applyFill="1" applyBorder="1" applyAlignment="1"/>
    <xf numFmtId="0" fontId="4" fillId="4" borderId="1" xfId="0" applyFont="1" applyFill="1" applyBorder="1" applyAlignment="1" applyProtection="1">
      <alignment horizontal="right"/>
    </xf>
    <xf numFmtId="0" fontId="0" fillId="4" borderId="2" xfId="0" applyFill="1" applyBorder="1" applyAlignment="1">
      <alignment wrapText="1"/>
    </xf>
    <xf numFmtId="0" fontId="0" fillId="4" borderId="0" xfId="0" applyFill="1" applyAlignment="1">
      <alignment wrapText="1"/>
    </xf>
    <xf numFmtId="0" fontId="5" fillId="4" borderId="2" xfId="0" applyFont="1" applyFill="1" applyBorder="1" applyAlignment="1"/>
    <xf numFmtId="0" fontId="5" fillId="0" borderId="2" xfId="0" applyFont="1" applyFill="1" applyBorder="1" applyAlignment="1" applyProtection="1">
      <protection locked="0"/>
    </xf>
    <xf numFmtId="0" fontId="0" fillId="0" borderId="12" xfId="0" applyFill="1" applyBorder="1" applyProtection="1">
      <protection locked="0"/>
    </xf>
    <xf numFmtId="14" fontId="0" fillId="0" borderId="5" xfId="0" applyNumberFormat="1" applyFill="1" applyBorder="1" applyProtection="1">
      <protection locked="0"/>
    </xf>
    <xf numFmtId="14" fontId="0" fillId="0" borderId="2" xfId="0" applyNumberFormat="1" applyFill="1" applyBorder="1"/>
    <xf numFmtId="14" fontId="0" fillId="0" borderId="3" xfId="0" applyNumberFormat="1" applyFill="1" applyBorder="1" applyProtection="1">
      <protection locked="0"/>
    </xf>
    <xf numFmtId="0" fontId="0" fillId="0" borderId="2" xfId="0" applyFill="1" applyBorder="1" applyProtection="1">
      <protection locked="0"/>
    </xf>
    <xf numFmtId="0" fontId="0" fillId="4" borderId="2" xfId="0" applyFill="1" applyBorder="1"/>
    <xf numFmtId="0" fontId="0" fillId="5" borderId="0" xfId="0" applyFill="1" applyProtection="1"/>
    <xf numFmtId="0" fontId="0" fillId="2" borderId="13" xfId="0" applyFill="1" applyBorder="1" applyProtection="1"/>
    <xf numFmtId="0" fontId="0" fillId="2" borderId="14" xfId="0" applyFill="1" applyBorder="1" applyProtection="1"/>
    <xf numFmtId="0" fontId="0" fillId="0" borderId="15" xfId="0" applyFill="1" applyBorder="1" applyProtection="1">
      <protection locked="0"/>
    </xf>
    <xf numFmtId="0" fontId="0" fillId="0" borderId="14" xfId="0" applyFill="1" applyBorder="1" applyProtection="1">
      <protection locked="0"/>
    </xf>
    <xf numFmtId="0" fontId="0" fillId="0" borderId="16" xfId="0" applyFill="1" applyBorder="1" applyProtection="1">
      <protection locked="0"/>
    </xf>
    <xf numFmtId="0" fontId="0" fillId="0" borderId="17" xfId="0" applyFill="1" applyBorder="1" applyProtection="1">
      <protection locked="0"/>
    </xf>
    <xf numFmtId="0" fontId="0" fillId="0" borderId="18" xfId="0" applyFill="1" applyBorder="1" applyProtection="1">
      <protection locked="0"/>
    </xf>
    <xf numFmtId="0" fontId="0" fillId="0" borderId="19" xfId="0" applyFill="1" applyBorder="1" applyProtection="1">
      <protection locked="0"/>
    </xf>
    <xf numFmtId="0" fontId="0" fillId="0" borderId="20" xfId="0" applyFill="1" applyBorder="1" applyProtection="1">
      <protection locked="0"/>
    </xf>
    <xf numFmtId="0" fontId="0" fillId="0" borderId="21" xfId="0" applyFill="1" applyBorder="1" applyProtection="1">
      <protection locked="0"/>
    </xf>
    <xf numFmtId="0" fontId="0" fillId="0" borderId="22" xfId="0" applyFill="1" applyBorder="1" applyProtection="1">
      <protection locked="0"/>
    </xf>
    <xf numFmtId="0" fontId="0" fillId="0" borderId="10" xfId="0" applyFill="1" applyBorder="1"/>
    <xf numFmtId="0" fontId="0" fillId="0" borderId="23" xfId="0" applyFill="1" applyBorder="1" applyProtection="1">
      <protection locked="0"/>
    </xf>
    <xf numFmtId="0" fontId="0" fillId="5" borderId="23" xfId="0" applyFill="1" applyBorder="1" applyProtection="1"/>
    <xf numFmtId="0" fontId="0" fillId="5" borderId="10" xfId="0" applyFill="1" applyBorder="1" applyProtection="1"/>
    <xf numFmtId="0" fontId="0" fillId="5" borderId="23" xfId="0" applyFill="1" applyBorder="1"/>
    <xf numFmtId="0" fontId="0" fillId="5" borderId="0" xfId="0" applyFill="1" applyBorder="1" applyProtection="1"/>
    <xf numFmtId="0" fontId="0" fillId="5" borderId="24" xfId="0" applyFill="1" applyBorder="1" applyProtection="1"/>
    <xf numFmtId="0" fontId="0" fillId="5" borderId="14" xfId="0" applyFill="1" applyBorder="1" applyProtection="1"/>
    <xf numFmtId="49" fontId="4" fillId="5" borderId="25" xfId="0" applyNumberFormat="1" applyFont="1" applyFill="1" applyBorder="1" applyAlignment="1" applyProtection="1">
      <alignment horizontal="center"/>
    </xf>
    <xf numFmtId="0" fontId="16" fillId="5" borderId="0" xfId="0" applyFont="1" applyFill="1" applyAlignment="1" applyProtection="1">
      <alignment horizontal="center" wrapText="1"/>
    </xf>
    <xf numFmtId="49" fontId="4" fillId="5" borderId="0" xfId="0" applyNumberFormat="1" applyFont="1" applyFill="1" applyBorder="1" applyAlignment="1" applyProtection="1">
      <alignment horizontal="center"/>
    </xf>
    <xf numFmtId="0" fontId="0" fillId="5" borderId="10" xfId="0" applyFill="1" applyBorder="1"/>
    <xf numFmtId="0" fontId="0" fillId="0" borderId="2" xfId="0" applyFill="1" applyBorder="1" applyProtection="1"/>
    <xf numFmtId="0" fontId="5" fillId="0" borderId="0" xfId="0" applyFont="1" applyFill="1" applyBorder="1" applyAlignment="1" applyProtection="1"/>
    <xf numFmtId="0" fontId="0" fillId="0" borderId="0" xfId="0" applyFill="1" applyBorder="1" applyProtection="1"/>
    <xf numFmtId="0" fontId="5" fillId="0" borderId="2" xfId="0" applyFont="1" applyFill="1" applyBorder="1" applyAlignment="1" applyProtection="1"/>
    <xf numFmtId="0" fontId="11" fillId="2" borderId="2" xfId="0" applyFont="1" applyFill="1" applyBorder="1" applyAlignment="1"/>
    <xf numFmtId="0" fontId="11" fillId="2" borderId="0" xfId="0" applyFont="1" applyFill="1" applyBorder="1" applyAlignment="1"/>
    <xf numFmtId="14" fontId="3" fillId="3" borderId="0" xfId="1" applyNumberFormat="1" applyFont="1" applyFill="1"/>
    <xf numFmtId="0" fontId="0" fillId="4" borderId="10" xfId="0" applyFill="1" applyBorder="1" applyProtection="1"/>
    <xf numFmtId="0" fontId="17" fillId="5" borderId="0" xfId="0" applyFont="1" applyFill="1" applyAlignment="1" applyProtection="1">
      <alignment horizontal="left"/>
    </xf>
    <xf numFmtId="0" fontId="16" fillId="6" borderId="0" xfId="0" applyFont="1" applyFill="1" applyAlignment="1">
      <alignment horizontal="center"/>
    </xf>
    <xf numFmtId="0" fontId="0" fillId="7" borderId="0" xfId="0" applyFill="1"/>
    <xf numFmtId="0" fontId="0" fillId="7" borderId="0" xfId="0" applyFill="1" applyBorder="1"/>
    <xf numFmtId="0" fontId="18" fillId="7" borderId="0" xfId="0" applyFont="1" applyFill="1" applyBorder="1" applyAlignment="1">
      <alignment horizontal="left" vertical="center" indent="3"/>
    </xf>
    <xf numFmtId="0" fontId="19" fillId="7" borderId="0" xfId="0" applyFont="1" applyFill="1" applyBorder="1" applyAlignment="1">
      <alignment horizontal="left" vertical="center" wrapText="1" indent="3"/>
    </xf>
    <xf numFmtId="0" fontId="18" fillId="7" borderId="28" xfId="0" applyFont="1" applyFill="1" applyBorder="1" applyAlignment="1">
      <alignment horizontal="left" vertical="center" indent="3"/>
    </xf>
    <xf numFmtId="0" fontId="20" fillId="7" borderId="0" xfId="0" applyFont="1" applyFill="1" applyAlignment="1">
      <alignment horizontal="left" indent="3"/>
    </xf>
    <xf numFmtId="0" fontId="15" fillId="0" borderId="0" xfId="2"/>
    <xf numFmtId="0" fontId="0" fillId="0" borderId="0" xfId="0" applyAlignment="1">
      <alignment wrapText="1"/>
    </xf>
    <xf numFmtId="49" fontId="12" fillId="5" borderId="0" xfId="0" applyNumberFormat="1" applyFont="1" applyFill="1" applyAlignment="1" applyProtection="1">
      <alignment horizontal="center" wrapText="1"/>
    </xf>
    <xf numFmtId="49" fontId="12" fillId="5" borderId="25" xfId="0" applyNumberFormat="1" applyFont="1" applyFill="1" applyBorder="1" applyAlignment="1" applyProtection="1">
      <alignment horizontal="center" wrapText="1"/>
    </xf>
    <xf numFmtId="49" fontId="4" fillId="4" borderId="0" xfId="0" applyNumberFormat="1" applyFont="1" applyFill="1" applyAlignment="1" applyProtection="1">
      <alignment horizontal="center" wrapText="1"/>
    </xf>
    <xf numFmtId="49" fontId="4" fillId="4" borderId="25" xfId="0" applyNumberFormat="1" applyFont="1" applyFill="1" applyBorder="1" applyAlignment="1" applyProtection="1">
      <alignment horizontal="center" wrapText="1"/>
    </xf>
    <xf numFmtId="49" fontId="4" fillId="5" borderId="0" xfId="0" applyNumberFormat="1" applyFont="1" applyFill="1" applyAlignment="1" applyProtection="1">
      <alignment horizontal="center" wrapText="1"/>
    </xf>
    <xf numFmtId="49" fontId="4" fillId="5" borderId="25" xfId="0" applyNumberFormat="1" applyFont="1" applyFill="1" applyBorder="1" applyAlignment="1" applyProtection="1">
      <alignment horizontal="center" wrapText="1"/>
    </xf>
    <xf numFmtId="49" fontId="4" fillId="2" borderId="0" xfId="0" applyNumberFormat="1" applyFont="1" applyFill="1" applyAlignment="1" applyProtection="1">
      <alignment horizontal="center"/>
    </xf>
    <xf numFmtId="49" fontId="4" fillId="5" borderId="25" xfId="0" applyNumberFormat="1" applyFont="1" applyFill="1" applyBorder="1" applyAlignment="1" applyProtection="1">
      <alignment horizontal="center"/>
    </xf>
    <xf numFmtId="49" fontId="4" fillId="5" borderId="0" xfId="0" applyNumberFormat="1" applyFont="1" applyFill="1" applyAlignment="1" applyProtection="1">
      <alignment horizontal="center"/>
    </xf>
    <xf numFmtId="49" fontId="4" fillId="5" borderId="2" xfId="0" applyNumberFormat="1" applyFont="1" applyFill="1" applyBorder="1" applyAlignment="1" applyProtection="1">
      <alignment horizontal="center"/>
    </xf>
    <xf numFmtId="49" fontId="4" fillId="5" borderId="27" xfId="0" applyNumberFormat="1" applyFont="1" applyFill="1" applyBorder="1" applyAlignment="1" applyProtection="1">
      <alignment horizontal="center"/>
    </xf>
    <xf numFmtId="0" fontId="0" fillId="6" borderId="2" xfId="0" applyFill="1" applyBorder="1" applyAlignment="1" applyProtection="1">
      <alignment horizontal="left"/>
    </xf>
    <xf numFmtId="0" fontId="0" fillId="6" borderId="0" xfId="0" applyFill="1" applyAlignment="1" applyProtection="1">
      <alignment horizontal="left"/>
    </xf>
    <xf numFmtId="49" fontId="4" fillId="2" borderId="1" xfId="0" applyNumberFormat="1" applyFont="1" applyFill="1" applyBorder="1" applyAlignment="1" applyProtection="1">
      <alignment horizontal="center"/>
    </xf>
    <xf numFmtId="49" fontId="4" fillId="2" borderId="26" xfId="0" applyNumberFormat="1" applyFont="1" applyFill="1" applyBorder="1" applyAlignment="1" applyProtection="1">
      <alignment horizontal="center"/>
    </xf>
    <xf numFmtId="0" fontId="21" fillId="7" borderId="29" xfId="2" applyFont="1" applyFill="1" applyBorder="1" applyAlignment="1">
      <alignment horizontal="center" vertical="center" wrapText="1"/>
    </xf>
    <xf numFmtId="0" fontId="21" fillId="7" borderId="30" xfId="2" applyFont="1" applyFill="1" applyBorder="1" applyAlignment="1">
      <alignment horizontal="center" vertical="center" wrapText="1"/>
    </xf>
    <xf numFmtId="0" fontId="21" fillId="7" borderId="31" xfId="2" applyFont="1" applyFill="1" applyBorder="1" applyAlignment="1">
      <alignment horizontal="center" vertical="center" wrapText="1"/>
    </xf>
  </cellXfs>
  <cellStyles count="4">
    <cellStyle name="Comma" xfId="1" builtinId="3"/>
    <cellStyle name="Hyperlink" xfId="2" builtinId="8"/>
    <cellStyle name="Normal" xfId="0" builtinId="0"/>
    <cellStyle name="Percent" xfId="3" builtinId="5"/>
  </cellStyles>
  <dxfs count="21">
    <dxf>
      <fill>
        <patternFill>
          <bgColor theme="5"/>
        </patternFill>
      </fill>
    </dxf>
    <dxf>
      <font>
        <color theme="1" tint="0.34998626667073579"/>
      </font>
      <fill>
        <patternFill>
          <bgColor theme="6"/>
        </patternFill>
      </fill>
    </dxf>
    <dxf>
      <font>
        <color theme="0" tint="-0.499984740745262"/>
      </font>
    </dxf>
    <dxf>
      <font>
        <color theme="1" tint="0.499984740745262"/>
      </font>
      <fill>
        <patternFill>
          <bgColor rgb="FFFFFF00"/>
        </patternFill>
      </fill>
    </dxf>
    <dxf>
      <font>
        <color theme="1" tint="0.34998626667073579"/>
      </font>
      <fill>
        <patternFill>
          <bgColor theme="6"/>
        </patternFill>
      </fill>
    </dxf>
    <dxf>
      <font>
        <color theme="0" tint="-0.499984740745262"/>
      </font>
    </dxf>
    <dxf>
      <font>
        <color theme="1" tint="0.499984740745262"/>
      </font>
      <fill>
        <patternFill>
          <bgColor rgb="FFFFFF00"/>
        </patternFill>
      </fill>
    </dxf>
    <dxf>
      <font>
        <color theme="1" tint="0.34998626667073579"/>
      </font>
      <fill>
        <patternFill>
          <bgColor theme="6"/>
        </patternFill>
      </fill>
    </dxf>
    <dxf>
      <font>
        <color theme="0" tint="-0.499984740745262"/>
      </font>
    </dxf>
    <dxf>
      <font>
        <color theme="1" tint="0.499984740745262"/>
      </font>
      <fill>
        <patternFill>
          <bgColor rgb="FFFFFF00"/>
        </patternFill>
      </fill>
    </dxf>
    <dxf>
      <font>
        <color theme="1" tint="0.34998626667073579"/>
      </font>
      <fill>
        <patternFill>
          <bgColor theme="6"/>
        </patternFill>
      </fill>
    </dxf>
    <dxf>
      <font>
        <color theme="0" tint="-0.499984740745262"/>
      </font>
    </dxf>
    <dxf>
      <font>
        <color theme="1" tint="0.499984740745262"/>
      </font>
      <fill>
        <patternFill>
          <bgColor rgb="FFFFFF00"/>
        </patternFill>
      </fill>
    </dxf>
    <dxf>
      <font>
        <color theme="1" tint="0.34998626667073579"/>
      </font>
      <fill>
        <patternFill>
          <bgColor theme="6"/>
        </patternFill>
      </fill>
    </dxf>
    <dxf>
      <font>
        <color theme="0" tint="-0.499984740745262"/>
      </font>
    </dxf>
    <dxf>
      <font>
        <color theme="1" tint="0.499984740745262"/>
      </font>
      <fill>
        <patternFill>
          <bgColor rgb="FFFFFF00"/>
        </patternFill>
      </fill>
    </dxf>
    <dxf>
      <fill>
        <patternFill>
          <bgColor rgb="FFFF0000"/>
        </patternFill>
      </fill>
    </dxf>
    <dxf>
      <fill>
        <patternFill>
          <bgColor theme="5"/>
        </patternFill>
      </fill>
    </dxf>
    <dxf>
      <font>
        <color theme="1" tint="0.34998626667073579"/>
      </font>
      <fill>
        <patternFill>
          <bgColor theme="6"/>
        </patternFill>
      </fill>
    </dxf>
    <dxf>
      <font>
        <color theme="0" tint="-0.499984740745262"/>
      </font>
    </dxf>
    <dxf>
      <font>
        <color theme="1" tint="0.499984740745262"/>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3</xdr:col>
      <xdr:colOff>9525</xdr:colOff>
      <xdr:row>10</xdr:row>
      <xdr:rowOff>85725</xdr:rowOff>
    </xdr:to>
    <xdr:pic>
      <xdr:nvPicPr>
        <xdr:cNvPr id="16390" name="Picture 1">
          <a:extLst>
            <a:ext uri="{FF2B5EF4-FFF2-40B4-BE49-F238E27FC236}">
              <a16:creationId xmlns:a16="http://schemas.microsoft.com/office/drawing/2014/main" id="{39A90C17-5FFA-45FA-8464-8E79AC9FF8F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4704" t="2046" r="4314" b="79091"/>
        <a:stretch>
          <a:fillRect/>
        </a:stretch>
      </xdr:blipFill>
      <xdr:spPr bwMode="auto">
        <a:xfrm>
          <a:off x="9525" y="9525"/>
          <a:ext cx="686752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123825</xdr:colOff>
      <xdr:row>13</xdr:row>
      <xdr:rowOff>47625</xdr:rowOff>
    </xdr:from>
    <xdr:to>
      <xdr:col>1</xdr:col>
      <xdr:colOff>257175</xdr:colOff>
      <xdr:row>15</xdr:row>
      <xdr:rowOff>266700</xdr:rowOff>
    </xdr:to>
    <xdr:pic>
      <xdr:nvPicPr>
        <xdr:cNvPr id="16391" name="Picture 2">
          <a:extLst>
            <a:ext uri="{FF2B5EF4-FFF2-40B4-BE49-F238E27FC236}">
              <a16:creationId xmlns:a16="http://schemas.microsoft.com/office/drawing/2014/main" id="{47EB8694-D287-4E4C-865C-C6AF088A3B3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825" y="2524125"/>
          <a:ext cx="5619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28</xdr:row>
      <xdr:rowOff>0</xdr:rowOff>
    </xdr:from>
    <xdr:to>
      <xdr:col>2</xdr:col>
      <xdr:colOff>406400</xdr:colOff>
      <xdr:row>32</xdr:row>
      <xdr:rowOff>152400</xdr:rowOff>
    </xdr:to>
    <xdr:pic>
      <xdr:nvPicPr>
        <xdr:cNvPr id="3" name="Picture 2">
          <a:extLst>
            <a:ext uri="{FF2B5EF4-FFF2-40B4-BE49-F238E27FC236}">
              <a16:creationId xmlns:a16="http://schemas.microsoft.com/office/drawing/2014/main" id="{223008E1-5087-D1B1-73AA-90D19D3AEB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5854700"/>
          <a:ext cx="7772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wallacefoundation.org/knowledge-center/summer-learning/toolkit/documents/boston-summer-attendance-tracker-guidance.pdf" TargetMode="External"/><Relationship Id="rId2" Type="http://schemas.openxmlformats.org/officeDocument/2006/relationships/hyperlink" Target="https://www.wallacefoundation.org/knowledge-center/summer-learning/toolkit/documents/boston-summer-attendance-tracker-guidance.pdf" TargetMode="External"/><Relationship Id="rId1" Type="http://schemas.openxmlformats.org/officeDocument/2006/relationships/hyperlink" Target="https://www.wallacefoundation.org/knowledge-center/summer-learning/toolkit/documents/boston-summer-attendance-tracker-guidance.pdf" TargetMode="External"/><Relationship Id="rId6" Type="http://schemas.openxmlformats.org/officeDocument/2006/relationships/drawing" Target="../drawings/drawing1.xml"/><Relationship Id="rId5" Type="http://schemas.openxmlformats.org/officeDocument/2006/relationships/hyperlink" Target="https://www.wallacefoundation.org/knowledge-center/summer-learning/toolkit/documents/boston-summer-attendance-tracker-guidance.pdf" TargetMode="External"/><Relationship Id="rId4" Type="http://schemas.openxmlformats.org/officeDocument/2006/relationships/hyperlink" Target="https://www.wallacefoundation.org/knowledge-center/summer-learning/toolkit/documents/boston-summer-attendance-tracker-guidance.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nonprofitmechanic.org/"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2:H37"/>
  <sheetViews>
    <sheetView tabSelected="1" workbookViewId="0">
      <selection activeCell="E21" sqref="E21"/>
    </sheetView>
  </sheetViews>
  <sheetFormatPr baseColWidth="10" defaultColWidth="8.83203125" defaultRowHeight="15" x14ac:dyDescent="0.2"/>
  <cols>
    <col min="1" max="1" width="6.5" style="122" customWidth="1"/>
    <col min="2" max="2" width="90.1640625" style="122" customWidth="1"/>
    <col min="3" max="3" width="6.5" style="122" customWidth="1"/>
    <col min="4" max="16384" width="8.83203125" style="122"/>
  </cols>
  <sheetData>
    <row r="12" spans="2:8" ht="15" customHeight="1" x14ac:dyDescent="0.2"/>
    <row r="13" spans="2:8" ht="15" customHeight="1" x14ac:dyDescent="0.2"/>
    <row r="14" spans="2:8" ht="15" customHeight="1" x14ac:dyDescent="0.2"/>
    <row r="15" spans="2:8" x14ac:dyDescent="0.2">
      <c r="B15" s="127" t="s">
        <v>65</v>
      </c>
      <c r="C15" s="123"/>
      <c r="D15" s="123"/>
      <c r="E15" s="123"/>
      <c r="F15" s="123"/>
      <c r="G15" s="123"/>
      <c r="H15" s="123"/>
    </row>
    <row r="16" spans="2:8" ht="30" customHeight="1" x14ac:dyDescent="0.2">
      <c r="B16" s="126" t="s">
        <v>63</v>
      </c>
      <c r="C16" s="124"/>
      <c r="D16" s="124"/>
      <c r="E16" s="124"/>
      <c r="F16" s="124"/>
      <c r="G16" s="124"/>
      <c r="H16" s="123"/>
    </row>
    <row r="17" spans="2:8" ht="14.25" customHeight="1" x14ac:dyDescent="0.2">
      <c r="B17" s="145" t="s">
        <v>66</v>
      </c>
      <c r="C17" s="125"/>
      <c r="D17" s="125"/>
      <c r="E17" s="125"/>
      <c r="F17" s="125"/>
      <c r="G17" s="125"/>
      <c r="H17" s="123"/>
    </row>
    <row r="18" spans="2:8" x14ac:dyDescent="0.2">
      <c r="B18" s="146"/>
      <c r="C18" s="125"/>
      <c r="D18" s="125"/>
      <c r="E18" s="125"/>
      <c r="F18" s="125"/>
      <c r="G18" s="125"/>
      <c r="H18" s="123"/>
    </row>
    <row r="19" spans="2:8" x14ac:dyDescent="0.2">
      <c r="B19" s="146"/>
      <c r="C19" s="125"/>
      <c r="D19" s="125"/>
      <c r="E19" s="125"/>
      <c r="F19" s="125"/>
      <c r="G19" s="125"/>
      <c r="H19" s="123"/>
    </row>
    <row r="20" spans="2:8" x14ac:dyDescent="0.2">
      <c r="B20" s="146"/>
      <c r="C20" s="125"/>
      <c r="D20" s="125"/>
      <c r="E20" s="125"/>
      <c r="F20" s="125"/>
      <c r="G20" s="125"/>
      <c r="H20" s="123"/>
    </row>
    <row r="21" spans="2:8" x14ac:dyDescent="0.2">
      <c r="B21" s="147"/>
      <c r="C21" s="125"/>
      <c r="D21" s="125"/>
      <c r="E21" s="125"/>
      <c r="F21" s="125"/>
      <c r="G21" s="125"/>
      <c r="H21" s="123"/>
    </row>
    <row r="22" spans="2:8" x14ac:dyDescent="0.2">
      <c r="C22" s="123"/>
      <c r="D22" s="123"/>
      <c r="E22" s="123"/>
      <c r="F22" s="123"/>
      <c r="G22" s="123"/>
      <c r="H22" s="123"/>
    </row>
    <row r="23" spans="2:8" x14ac:dyDescent="0.2">
      <c r="C23" s="123"/>
      <c r="D23" s="123"/>
      <c r="E23" s="123"/>
      <c r="F23" s="123"/>
      <c r="G23" s="123"/>
      <c r="H23" s="123"/>
    </row>
    <row r="25" spans="2:8" ht="42" customHeight="1" x14ac:dyDescent="0.2">
      <c r="B25" s="129" t="s">
        <v>64</v>
      </c>
    </row>
    <row r="37" spans="2:2" x14ac:dyDescent="0.2">
      <c r="B37" s="128"/>
    </row>
  </sheetData>
  <mergeCells count="1">
    <mergeCell ref="B17:B21"/>
  </mergeCells>
  <hyperlinks>
    <hyperlink ref="B17" r:id="rId1" display="For information on the importance of attendance tracking and tips for doing it effectively, review Boston Attendance Tracker Guidance." xr:uid="{00000000-0004-0000-0000-000000000000}"/>
    <hyperlink ref="B18" r:id="rId2" display="https://www.wallacefoundation.org/knowledge-center/summer-learning/toolkit/documents/boston-summer-attendance-tracker-guidance.pdf" xr:uid="{00000000-0004-0000-0000-000001000000}"/>
    <hyperlink ref="B19" r:id="rId3" display="https://www.wallacefoundation.org/knowledge-center/summer-learning/toolkit/documents/boston-summer-attendance-tracker-guidance.pdf" xr:uid="{00000000-0004-0000-0000-000002000000}"/>
    <hyperlink ref="B20" r:id="rId4" display="https://www.wallacefoundation.org/knowledge-center/summer-learning/toolkit/documents/boston-summer-attendance-tracker-guidance.pdf" xr:uid="{00000000-0004-0000-0000-000003000000}"/>
    <hyperlink ref="B21" r:id="rId5" display="https://www.wallacefoundation.org/knowledge-center/summer-learning/toolkit/documents/boston-summer-attendance-tracker-guidance.pdf" xr:uid="{00000000-0004-0000-0000-000004000000}"/>
  </hyperlinks>
  <pageMargins left="0.25" right="0.25" top="0.25" bottom="0.75" header="0.3" footer="0.3"/>
  <pageSetup fitToHeight="0" orientation="portrait" horizontalDpi="1200" verticalDpi="1200"/>
  <headerFooter>
    <oddFooter>&amp;L&amp;10&amp;K918A7Bsummerlearningtoolkit.org&amp;R&amp;"-,Bold"&amp;K918A7B&amp;P</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
  <sheetViews>
    <sheetView zoomScaleNormal="100" workbookViewId="0">
      <selection activeCell="B22" sqref="B22"/>
    </sheetView>
  </sheetViews>
  <sheetFormatPr baseColWidth="10" defaultColWidth="11.5" defaultRowHeight="15" x14ac:dyDescent="0.2"/>
  <cols>
    <col min="1" max="1" width="56.1640625" style="1" customWidth="1"/>
    <col min="2" max="2" width="52.5" style="1" customWidth="1"/>
    <col min="3" max="3" width="5.83203125" style="3" customWidth="1"/>
    <col min="4" max="4" width="27" style="3" customWidth="1"/>
    <col min="5" max="5" width="11.5" style="1" customWidth="1"/>
    <col min="6" max="6" width="22.1640625" style="1" bestFit="1" customWidth="1"/>
    <col min="7" max="7" width="23" style="1" customWidth="1"/>
    <col min="8" max="11" width="11.5" style="1" customWidth="1"/>
    <col min="12" max="12" width="11.5" style="64" customWidth="1"/>
    <col min="13" max="16384" width="11.5" style="1"/>
  </cols>
  <sheetData>
    <row r="1" spans="1:12" s="8" customFormat="1" x14ac:dyDescent="0.2">
      <c r="A1" s="8" t="s">
        <v>31</v>
      </c>
      <c r="B1" s="121" t="s">
        <v>16</v>
      </c>
      <c r="C1" s="9" t="s">
        <v>17</v>
      </c>
      <c r="L1" s="56"/>
    </row>
    <row r="2" spans="1:12" s="8" customFormat="1" x14ac:dyDescent="0.2">
      <c r="C2" s="9"/>
      <c r="L2" s="56"/>
    </row>
    <row r="3" spans="1:12" s="8" customFormat="1" x14ac:dyDescent="0.2">
      <c r="A3" s="12" t="s">
        <v>21</v>
      </c>
      <c r="C3" s="9"/>
      <c r="L3" s="56"/>
    </row>
    <row r="4" spans="1:12" s="8" customFormat="1" x14ac:dyDescent="0.2">
      <c r="C4" s="9"/>
      <c r="L4" s="56"/>
    </row>
    <row r="5" spans="1:12" s="8" customFormat="1" x14ac:dyDescent="0.2">
      <c r="A5" s="8" t="s">
        <v>28</v>
      </c>
      <c r="B5" s="109"/>
      <c r="C5" s="13"/>
      <c r="D5" s="9"/>
      <c r="L5" s="56"/>
    </row>
    <row r="6" spans="1:12" s="8" customFormat="1" x14ac:dyDescent="0.2">
      <c r="A6" s="8" t="s">
        <v>29</v>
      </c>
      <c r="B6" s="109"/>
      <c r="C6" s="13"/>
      <c r="D6" s="48" t="s">
        <v>0</v>
      </c>
      <c r="E6" s="8">
        <f ca="1">IF(ISERROR(INDEX(Attendance!L6:BN6,MATCH(B18,Attendance!L10:BN10,0))),IF(ISERROR(INDEX(Attendance!L6:BN6,MATCH(B18-1,Attendance!L10:BN10,0))),IF(ISERROR(INDEX(Attendance!L6:BN6,MATCH(B18-2,Attendance!L10:BN10,0))),0,INDEX(Attendance!L6:BN6,MATCH(B18-2,Attendance!L10:BN10,0))),INDEX(Attendance!L6:BN6,MATCH(B18-1,Attendance!L10:BN10,0))),INDEX(Attendance!L6:BN6,MATCH(B18,Attendance!L10:BN10,0)))</f>
        <v>25</v>
      </c>
      <c r="L6" s="56"/>
    </row>
    <row r="7" spans="1:12" s="8" customFormat="1" x14ac:dyDescent="0.2">
      <c r="A7" s="8" t="s">
        <v>22</v>
      </c>
      <c r="B7" s="10">
        <f>INDEX(Attendance!L10:BN10,(MATCH("Yes",Attendance!L8:BN8,0)))</f>
        <v>41827</v>
      </c>
      <c r="C7" s="14"/>
      <c r="D7" s="48" t="s">
        <v>1</v>
      </c>
      <c r="E7" s="49">
        <f ca="1">B9-E6</f>
        <v>0</v>
      </c>
      <c r="L7" s="56"/>
    </row>
    <row r="8" spans="1:12" s="8" customFormat="1" x14ac:dyDescent="0.2">
      <c r="A8" s="8" t="s">
        <v>23</v>
      </c>
      <c r="B8" s="34">
        <f>LOOKUP(2,1/(Attendance!L8:BN8="Yes"),Attendance!$L$10:$BN$10)</f>
        <v>41859</v>
      </c>
      <c r="C8" s="14"/>
      <c r="D8" s="48" t="s">
        <v>2</v>
      </c>
      <c r="E8" s="50">
        <f ca="1">IF(ISERROR(SUM(Cumulative!Q2:Q301)/COUNTIF(Cumulative!Q2:Q301,"&gt;0")),0,SUM(Cumulative!Q2:Q301)/COUNTIF(Cumulative!Q2:Q301,"&gt;0"))</f>
        <v>0</v>
      </c>
      <c r="L8" s="56"/>
    </row>
    <row r="9" spans="1:12" s="8" customFormat="1" x14ac:dyDescent="0.2">
      <c r="A9" s="8" t="s">
        <v>13</v>
      </c>
      <c r="B9" s="35">
        <f>INDEX(Attendance!L6:BN6,MATCH(B8,Attendance!L10:BN10,0))-INDEX(Attendance!L6:BN6,MATCH(B7,Attendance!L10:BN10,0))+1</f>
        <v>25</v>
      </c>
      <c r="C9" s="14"/>
      <c r="D9" s="12" t="s">
        <v>47</v>
      </c>
      <c r="E9" s="8">
        <f ca="1">COUNTIF(Attendance!H1:BN1,"Error")</f>
        <v>25</v>
      </c>
      <c r="L9" s="56"/>
    </row>
    <row r="10" spans="1:12" s="73" customFormat="1" ht="15" customHeight="1" x14ac:dyDescent="0.2">
      <c r="A10" s="69" t="s">
        <v>49</v>
      </c>
      <c r="B10" s="37"/>
      <c r="C10" s="70"/>
      <c r="D10" s="71" t="s">
        <v>3</v>
      </c>
      <c r="E10" s="72">
        <f ca="1">IF(ISERROR(SUM(Attendance!L7:BN7)/E6/B10),0,SUM(Attendance!L7:BN7)/E6/B10)</f>
        <v>0</v>
      </c>
      <c r="L10" s="74"/>
    </row>
    <row r="11" spans="1:12" s="8" customFormat="1" x14ac:dyDescent="0.2">
      <c r="B11" s="10"/>
      <c r="C11" s="10"/>
      <c r="F11" s="2"/>
      <c r="L11" s="56"/>
    </row>
    <row r="12" spans="1:12" s="8" customFormat="1" x14ac:dyDescent="0.2">
      <c r="A12" s="12" t="s">
        <v>20</v>
      </c>
      <c r="B12" s="2"/>
      <c r="C12" s="9"/>
      <c r="D12" s="9"/>
      <c r="L12" s="56"/>
    </row>
    <row r="13" spans="1:12" s="8" customFormat="1" x14ac:dyDescent="0.2">
      <c r="A13" s="2" t="s">
        <v>19</v>
      </c>
      <c r="B13" s="36"/>
      <c r="C13" s="9"/>
      <c r="D13" s="9"/>
      <c r="L13" s="56"/>
    </row>
    <row r="14" spans="1:12" s="8" customFormat="1" x14ac:dyDescent="0.2">
      <c r="B14" s="2"/>
      <c r="C14" s="9"/>
      <c r="D14" s="9"/>
      <c r="L14" s="56"/>
    </row>
    <row r="15" spans="1:12" x14ac:dyDescent="0.2">
      <c r="B15" s="5"/>
    </row>
    <row r="16" spans="1:12" s="29" customFormat="1" x14ac:dyDescent="0.2">
      <c r="A16" s="40" t="s">
        <v>42</v>
      </c>
      <c r="B16" s="41">
        <v>0</v>
      </c>
      <c r="C16" s="42"/>
      <c r="L16" s="58"/>
    </row>
    <row r="17" spans="1:12" s="29" customFormat="1" x14ac:dyDescent="0.2">
      <c r="A17" s="40" t="s">
        <v>43</v>
      </c>
      <c r="B17" s="118">
        <f ca="1">TODAY()+B16</f>
        <v>44915</v>
      </c>
      <c r="C17" s="42"/>
      <c r="L17" s="58"/>
    </row>
    <row r="18" spans="1:12" s="29" customFormat="1" x14ac:dyDescent="0.2">
      <c r="A18" s="40" t="s">
        <v>60</v>
      </c>
      <c r="B18" s="42">
        <f ca="1">IF(B17&gt;Attendance!BN10,Attendance!BN10,B17)</f>
        <v>41887</v>
      </c>
      <c r="C18" s="42"/>
      <c r="L18" s="58"/>
    </row>
    <row r="20" spans="1:12" x14ac:dyDescent="0.2">
      <c r="A20" s="51" t="s">
        <v>51</v>
      </c>
    </row>
    <row r="21" spans="1:12" x14ac:dyDescent="0.2">
      <c r="A21" s="52" t="s">
        <v>50</v>
      </c>
    </row>
    <row r="26" spans="1:12" x14ac:dyDescent="0.2">
      <c r="D26" s="38"/>
    </row>
  </sheetData>
  <sheetProtection selectLockedCells="1"/>
  <phoneticPr fontId="10" type="noConversion"/>
  <dataValidations count="2">
    <dataValidation type="date" allowBlank="1" showInputMessage="1" showErrorMessage="1" sqref="B8" xr:uid="{00000000-0002-0000-0100-000000000000}">
      <formula1>41085</formula1>
      <formula2>41159</formula2>
    </dataValidation>
    <dataValidation operator="equal" allowBlank="1" showInputMessage="1" showErrorMessage="1" sqref="B10" xr:uid="{00000000-0002-0000-0100-000001000000}"/>
  </dataValidations>
  <hyperlinks>
    <hyperlink ref="A21" r:id="rId1" xr:uid="{00000000-0004-0000-0100-000000000000}"/>
  </hyperlinks>
  <pageMargins left="0.7" right="0.7" top="0.75" bottom="0.75" header="0.3" footer="0.3"/>
  <pageSetup orientation="portrait"/>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O450"/>
  <sheetViews>
    <sheetView workbookViewId="0">
      <pane xSplit="2" ySplit="10" topLeftCell="C38" activePane="bottomRight" state="frozen"/>
      <selection pane="topRight" activeCell="C1" sqref="C1"/>
      <selection pane="bottomLeft" activeCell="A9" sqref="A9"/>
      <selection pane="bottomRight" activeCell="G45" sqref="G45"/>
    </sheetView>
  </sheetViews>
  <sheetFormatPr baseColWidth="10" defaultColWidth="11.5" defaultRowHeight="15" x14ac:dyDescent="0.2"/>
  <cols>
    <col min="1" max="1" width="25.83203125" style="64" customWidth="1"/>
    <col min="2" max="2" width="25.83203125" style="65" customWidth="1"/>
    <col min="3" max="4" width="11.5" style="64" customWidth="1"/>
    <col min="5" max="5" width="8" style="64" customWidth="1"/>
    <col min="6" max="7" width="13.1640625" style="64" customWidth="1"/>
    <col min="8" max="8" width="14.83203125" style="64" customWidth="1"/>
    <col min="9" max="9" width="13.1640625" style="74" hidden="1" customWidth="1"/>
    <col min="10" max="10" width="13.1640625" style="64" customWidth="1"/>
    <col min="11" max="11" width="13.83203125" style="64" customWidth="1"/>
    <col min="12" max="12" width="12.83203125" style="6" customWidth="1"/>
    <col min="13" max="13" width="12.83203125" style="5" customWidth="1"/>
    <col min="14" max="15" width="12.83203125" style="1" customWidth="1"/>
    <col min="16" max="16" width="12.83203125" style="5" customWidth="1"/>
    <col min="17" max="17" width="12.83203125" style="84" customWidth="1"/>
    <col min="18" max="20" width="12.83203125" style="3" customWidth="1"/>
    <col min="21" max="21" width="12.83203125" style="21" customWidth="1"/>
    <col min="22" max="22" width="12.83203125" style="6" customWidth="1"/>
    <col min="23" max="25" width="12.83203125" style="1" customWidth="1"/>
    <col min="26" max="26" width="12.83203125" style="5" customWidth="1"/>
    <col min="27" max="27" width="12.83203125" style="6" customWidth="1"/>
    <col min="28" max="30" width="12.83203125" style="1" customWidth="1"/>
    <col min="31" max="31" width="12.83203125" style="5" customWidth="1"/>
    <col min="32" max="32" width="12.83203125" style="6" customWidth="1"/>
    <col min="33" max="35" width="12.83203125" style="1" customWidth="1"/>
    <col min="36" max="36" width="12.83203125" style="4" customWidth="1"/>
    <col min="37" max="37" width="12.83203125" style="5" customWidth="1"/>
    <col min="38" max="40" width="12.83203125" style="1" customWidth="1"/>
    <col min="41" max="41" width="12.83203125" style="5" customWidth="1"/>
    <col min="42" max="42" width="12.83203125" style="6" customWidth="1"/>
    <col min="43" max="45" width="12.83203125" style="1" customWidth="1"/>
    <col min="46" max="46" width="12.83203125" style="5" customWidth="1"/>
    <col min="47" max="47" width="12.83203125" style="6" customWidth="1"/>
    <col min="48" max="50" width="12.83203125" style="1" customWidth="1"/>
    <col min="51" max="51" width="12.83203125" style="5" customWidth="1"/>
    <col min="52" max="52" width="12.83203125" style="6" customWidth="1"/>
    <col min="53" max="56" width="12.83203125" style="1" customWidth="1"/>
    <col min="57" max="57" width="12.83203125" style="6" customWidth="1"/>
    <col min="58" max="61" width="12.83203125" style="1" customWidth="1"/>
    <col min="62" max="62" width="12.83203125" style="6" customWidth="1"/>
    <col min="63" max="66" width="12.83203125" style="1" customWidth="1"/>
    <col min="67" max="67" width="38.1640625" style="6" customWidth="1"/>
    <col min="68" max="16384" width="11.5" style="1"/>
  </cols>
  <sheetData>
    <row r="1" spans="1:67" s="8" customFormat="1" x14ac:dyDescent="0.2">
      <c r="A1" s="54" t="s">
        <v>9</v>
      </c>
      <c r="B1" s="55"/>
      <c r="C1" s="88"/>
      <c r="D1" s="88"/>
      <c r="E1" s="88"/>
      <c r="F1" s="88"/>
      <c r="G1" s="88"/>
      <c r="H1" s="88" t="str">
        <f>IF(H2="","","Error")</f>
        <v/>
      </c>
      <c r="I1" s="74"/>
      <c r="J1" s="88"/>
      <c r="K1" s="88"/>
      <c r="L1" s="15" t="str">
        <f t="shared" ref="L1:U1" ca="1" si="0">IF(OR(L3="Error",L4="Error"),"Error","")</f>
        <v/>
      </c>
      <c r="M1" s="2" t="str">
        <f t="shared" ca="1" si="0"/>
        <v/>
      </c>
      <c r="N1" s="2" t="str">
        <f t="shared" ca="1" si="0"/>
        <v/>
      </c>
      <c r="O1" s="2" t="str">
        <f t="shared" ca="1" si="0"/>
        <v/>
      </c>
      <c r="P1" s="2" t="str">
        <f t="shared" ca="1" si="0"/>
        <v/>
      </c>
      <c r="Q1" s="15" t="str">
        <f t="shared" ca="1" si="0"/>
        <v/>
      </c>
      <c r="R1" s="2" t="str">
        <f t="shared" ca="1" si="0"/>
        <v/>
      </c>
      <c r="S1" s="2" t="str">
        <f t="shared" ca="1" si="0"/>
        <v/>
      </c>
      <c r="T1" s="2" t="str">
        <f t="shared" ca="1" si="0"/>
        <v/>
      </c>
      <c r="U1" s="2" t="str">
        <f t="shared" ca="1" si="0"/>
        <v/>
      </c>
      <c r="V1" s="15" t="str">
        <f t="shared" ref="V1:BN1" ca="1" si="1">IF(OR(V3="Error",V4="Error"),"Error","")</f>
        <v>Error</v>
      </c>
      <c r="W1" s="2" t="str">
        <f t="shared" ca="1" si="1"/>
        <v>Error</v>
      </c>
      <c r="X1" s="2" t="str">
        <f t="shared" ca="1" si="1"/>
        <v>Error</v>
      </c>
      <c r="Y1" s="2" t="str">
        <f t="shared" ca="1" si="1"/>
        <v>Error</v>
      </c>
      <c r="Z1" s="2" t="str">
        <f t="shared" ca="1" si="1"/>
        <v>Error</v>
      </c>
      <c r="AA1" s="15" t="str">
        <f t="shared" ca="1" si="1"/>
        <v>Error</v>
      </c>
      <c r="AB1" s="2" t="str">
        <f t="shared" ca="1" si="1"/>
        <v>Error</v>
      </c>
      <c r="AC1" s="2" t="str">
        <f t="shared" ca="1" si="1"/>
        <v>Error</v>
      </c>
      <c r="AD1" s="2" t="str">
        <f t="shared" ca="1" si="1"/>
        <v>Error</v>
      </c>
      <c r="AE1" s="2" t="str">
        <f t="shared" ca="1" si="1"/>
        <v>Error</v>
      </c>
      <c r="AF1" s="15" t="str">
        <f t="shared" ca="1" si="1"/>
        <v>Error</v>
      </c>
      <c r="AG1" s="2" t="str">
        <f t="shared" ca="1" si="1"/>
        <v>Error</v>
      </c>
      <c r="AH1" s="2" t="str">
        <f t="shared" ca="1" si="1"/>
        <v>Error</v>
      </c>
      <c r="AI1" s="2" t="str">
        <f t="shared" ca="1" si="1"/>
        <v>Error</v>
      </c>
      <c r="AJ1" s="2" t="str">
        <f t="shared" ca="1" si="1"/>
        <v>Error</v>
      </c>
      <c r="AK1" s="15" t="str">
        <f t="shared" ca="1" si="1"/>
        <v>Error</v>
      </c>
      <c r="AL1" s="2" t="str">
        <f t="shared" ca="1" si="1"/>
        <v>Error</v>
      </c>
      <c r="AM1" s="2" t="str">
        <f t="shared" ca="1" si="1"/>
        <v>Error</v>
      </c>
      <c r="AN1" s="2" t="str">
        <f t="shared" ca="1" si="1"/>
        <v>Error</v>
      </c>
      <c r="AO1" s="2" t="str">
        <f t="shared" ca="1" si="1"/>
        <v>Error</v>
      </c>
      <c r="AP1" s="15" t="str">
        <f t="shared" ca="1" si="1"/>
        <v>Error</v>
      </c>
      <c r="AQ1" s="2" t="str">
        <f t="shared" ca="1" si="1"/>
        <v>Error</v>
      </c>
      <c r="AR1" s="2" t="str">
        <f t="shared" ca="1" si="1"/>
        <v>Error</v>
      </c>
      <c r="AS1" s="2" t="str">
        <f t="shared" ca="1" si="1"/>
        <v>Error</v>
      </c>
      <c r="AT1" s="2" t="str">
        <f t="shared" ca="1" si="1"/>
        <v>Error</v>
      </c>
      <c r="AU1" s="15" t="str">
        <f t="shared" ca="1" si="1"/>
        <v/>
      </c>
      <c r="AV1" s="2" t="str">
        <f t="shared" ca="1" si="1"/>
        <v/>
      </c>
      <c r="AW1" s="2" t="str">
        <f t="shared" ca="1" si="1"/>
        <v/>
      </c>
      <c r="AX1" s="2" t="str">
        <f t="shared" ca="1" si="1"/>
        <v/>
      </c>
      <c r="AY1" s="2" t="str">
        <f t="shared" ca="1" si="1"/>
        <v/>
      </c>
      <c r="AZ1" s="15" t="str">
        <f t="shared" ca="1" si="1"/>
        <v/>
      </c>
      <c r="BA1" s="2" t="str">
        <f t="shared" ca="1" si="1"/>
        <v/>
      </c>
      <c r="BB1" s="2" t="str">
        <f t="shared" ca="1" si="1"/>
        <v/>
      </c>
      <c r="BC1" s="2" t="str">
        <f t="shared" ca="1" si="1"/>
        <v/>
      </c>
      <c r="BD1" s="2" t="str">
        <f t="shared" ca="1" si="1"/>
        <v/>
      </c>
      <c r="BE1" s="15" t="str">
        <f t="shared" ca="1" si="1"/>
        <v/>
      </c>
      <c r="BF1" s="2" t="str">
        <f t="shared" ca="1" si="1"/>
        <v/>
      </c>
      <c r="BG1" s="2" t="str">
        <f t="shared" ca="1" si="1"/>
        <v/>
      </c>
      <c r="BH1" s="2" t="str">
        <f t="shared" ca="1" si="1"/>
        <v/>
      </c>
      <c r="BI1" s="2" t="str">
        <f t="shared" ca="1" si="1"/>
        <v/>
      </c>
      <c r="BJ1" s="15" t="str">
        <f t="shared" ca="1" si="1"/>
        <v/>
      </c>
      <c r="BK1" s="2" t="str">
        <f t="shared" ca="1" si="1"/>
        <v/>
      </c>
      <c r="BL1" s="2" t="str">
        <f t="shared" ca="1" si="1"/>
        <v/>
      </c>
      <c r="BM1" s="2" t="str">
        <f t="shared" ca="1" si="1"/>
        <v/>
      </c>
      <c r="BN1" s="2" t="str">
        <f t="shared" ca="1" si="1"/>
        <v/>
      </c>
      <c r="BO1" s="15"/>
    </row>
    <row r="2" spans="1:67" s="8" customFormat="1" ht="16" x14ac:dyDescent="0.2">
      <c r="A2" s="57" t="s">
        <v>57</v>
      </c>
      <c r="B2" s="55"/>
      <c r="C2" s="141" t="s">
        <v>56</v>
      </c>
      <c r="D2" s="142"/>
      <c r="E2" s="142"/>
      <c r="F2" s="142"/>
      <c r="G2" s="88"/>
      <c r="H2" s="120" t="str">
        <f>IF(COUNTIF(I11:I310,TRUE)=0,"",COUNTIF(I11:I310,TRUE)&amp;" missing")</f>
        <v/>
      </c>
      <c r="I2" s="74"/>
      <c r="J2" s="88"/>
      <c r="K2" s="88"/>
      <c r="L2" s="116" t="str">
        <f>IF(L7=0,"",L7&amp;" attended")</f>
        <v/>
      </c>
      <c r="M2" s="117" t="str">
        <f t="shared" ref="M2:BN2" si="2">IF(M7=0,"",M7&amp;" attended")</f>
        <v/>
      </c>
      <c r="N2" s="117" t="str">
        <f t="shared" si="2"/>
        <v/>
      </c>
      <c r="O2" s="117" t="str">
        <f t="shared" si="2"/>
        <v/>
      </c>
      <c r="P2" s="117" t="str">
        <f t="shared" si="2"/>
        <v/>
      </c>
      <c r="Q2" s="116" t="str">
        <f t="shared" si="2"/>
        <v/>
      </c>
      <c r="R2" s="117" t="str">
        <f t="shared" si="2"/>
        <v/>
      </c>
      <c r="S2" s="117" t="str">
        <f t="shared" si="2"/>
        <v/>
      </c>
      <c r="T2" s="117" t="str">
        <f t="shared" si="2"/>
        <v/>
      </c>
      <c r="U2" s="117" t="str">
        <f t="shared" si="2"/>
        <v/>
      </c>
      <c r="V2" s="116" t="str">
        <f t="shared" si="2"/>
        <v/>
      </c>
      <c r="W2" s="117" t="str">
        <f t="shared" si="2"/>
        <v/>
      </c>
      <c r="X2" s="117" t="str">
        <f t="shared" si="2"/>
        <v/>
      </c>
      <c r="Y2" s="117" t="str">
        <f t="shared" si="2"/>
        <v/>
      </c>
      <c r="Z2" s="117" t="str">
        <f t="shared" si="2"/>
        <v/>
      </c>
      <c r="AA2" s="116" t="str">
        <f t="shared" si="2"/>
        <v/>
      </c>
      <c r="AB2" s="117" t="str">
        <f t="shared" si="2"/>
        <v/>
      </c>
      <c r="AC2" s="117" t="str">
        <f t="shared" si="2"/>
        <v/>
      </c>
      <c r="AD2" s="117" t="str">
        <f t="shared" si="2"/>
        <v/>
      </c>
      <c r="AE2" s="117" t="str">
        <f t="shared" si="2"/>
        <v/>
      </c>
      <c r="AF2" s="116" t="str">
        <f t="shared" si="2"/>
        <v/>
      </c>
      <c r="AG2" s="117" t="str">
        <f t="shared" si="2"/>
        <v/>
      </c>
      <c r="AH2" s="117" t="str">
        <f t="shared" si="2"/>
        <v/>
      </c>
      <c r="AI2" s="117" t="str">
        <f t="shared" si="2"/>
        <v/>
      </c>
      <c r="AJ2" s="117" t="str">
        <f t="shared" si="2"/>
        <v/>
      </c>
      <c r="AK2" s="116" t="str">
        <f t="shared" si="2"/>
        <v/>
      </c>
      <c r="AL2" s="117" t="str">
        <f t="shared" si="2"/>
        <v/>
      </c>
      <c r="AM2" s="117" t="str">
        <f t="shared" si="2"/>
        <v/>
      </c>
      <c r="AN2" s="117" t="str">
        <f t="shared" si="2"/>
        <v/>
      </c>
      <c r="AO2" s="117" t="str">
        <f t="shared" si="2"/>
        <v/>
      </c>
      <c r="AP2" s="116" t="str">
        <f t="shared" si="2"/>
        <v/>
      </c>
      <c r="AQ2" s="117" t="str">
        <f t="shared" si="2"/>
        <v/>
      </c>
      <c r="AR2" s="117" t="str">
        <f t="shared" si="2"/>
        <v/>
      </c>
      <c r="AS2" s="117" t="str">
        <f t="shared" si="2"/>
        <v/>
      </c>
      <c r="AT2" s="117" t="str">
        <f t="shared" si="2"/>
        <v/>
      </c>
      <c r="AU2" s="116" t="str">
        <f t="shared" si="2"/>
        <v/>
      </c>
      <c r="AV2" s="117" t="str">
        <f t="shared" si="2"/>
        <v/>
      </c>
      <c r="AW2" s="117" t="str">
        <f t="shared" si="2"/>
        <v/>
      </c>
      <c r="AX2" s="117" t="str">
        <f t="shared" si="2"/>
        <v/>
      </c>
      <c r="AY2" s="117" t="str">
        <f t="shared" si="2"/>
        <v/>
      </c>
      <c r="AZ2" s="116" t="str">
        <f t="shared" si="2"/>
        <v/>
      </c>
      <c r="BA2" s="117" t="str">
        <f t="shared" si="2"/>
        <v/>
      </c>
      <c r="BB2" s="117" t="str">
        <f t="shared" si="2"/>
        <v/>
      </c>
      <c r="BC2" s="117" t="str">
        <f t="shared" si="2"/>
        <v/>
      </c>
      <c r="BD2" s="117" t="str">
        <f t="shared" si="2"/>
        <v/>
      </c>
      <c r="BE2" s="116" t="str">
        <f t="shared" si="2"/>
        <v/>
      </c>
      <c r="BF2" s="117" t="str">
        <f t="shared" si="2"/>
        <v/>
      </c>
      <c r="BG2" s="117" t="str">
        <f t="shared" si="2"/>
        <v/>
      </c>
      <c r="BH2" s="117" t="str">
        <f t="shared" si="2"/>
        <v/>
      </c>
      <c r="BI2" s="117" t="str">
        <f t="shared" si="2"/>
        <v/>
      </c>
      <c r="BJ2" s="116" t="str">
        <f t="shared" si="2"/>
        <v/>
      </c>
      <c r="BK2" s="117" t="str">
        <f t="shared" si="2"/>
        <v/>
      </c>
      <c r="BL2" s="117" t="str">
        <f t="shared" si="2"/>
        <v/>
      </c>
      <c r="BM2" s="117" t="str">
        <f t="shared" si="2"/>
        <v/>
      </c>
      <c r="BN2" s="117" t="str">
        <f t="shared" si="2"/>
        <v/>
      </c>
      <c r="BO2" s="15"/>
    </row>
    <row r="3" spans="1:67" s="73" customFormat="1" ht="16" hidden="1" x14ac:dyDescent="0.2">
      <c r="A3" s="75"/>
      <c r="B3" s="77" t="s">
        <v>53</v>
      </c>
      <c r="C3" s="58"/>
      <c r="D3" s="58"/>
      <c r="E3" s="58"/>
      <c r="F3" s="58"/>
      <c r="G3" s="58"/>
      <c r="H3" s="58"/>
      <c r="I3" s="74"/>
      <c r="J3" s="74"/>
      <c r="K3" s="74"/>
      <c r="L3" s="80" t="str">
        <f ca="1">IF(AND(L8="Yes",COUNTIF(L11:L302,"Attended")+COUNTIF(L11:L302,"HalfDay")=0,L10&lt;'Partnership Information'!$B$18),"Error","")</f>
        <v/>
      </c>
      <c r="M3" s="76" t="str">
        <f ca="1">IF(AND(M8="Yes",COUNTIF(M11:M302,"Attended")+COUNTIF(M11:M302,"HalfDay")=0,M10&lt;'Partnership Information'!$B$18),"Error","")</f>
        <v/>
      </c>
      <c r="N3" s="76" t="str">
        <f ca="1">IF(AND(N8="Yes",COUNTIF(N11:N302,"Attended")+COUNTIF(N11:N302,"HalfDay")=0,N10&lt;'Partnership Information'!$B$18),"Error","")</f>
        <v/>
      </c>
      <c r="O3" s="76" t="str">
        <f ca="1">IF(AND(O8="Yes",COUNTIF(O11:O302,"Attended")+COUNTIF(O11:O302,"HalfDay")=0,O10&lt;'Partnership Information'!$B$18),"Error","")</f>
        <v/>
      </c>
      <c r="P3" s="76" t="str">
        <f ca="1">IF(AND(P8="Yes",COUNTIF(P11:P302,"Attended")+COUNTIF(P11:P302,"HalfDay")=0,P10&lt;'Partnership Information'!$B$18),"Error","")</f>
        <v/>
      </c>
      <c r="Q3" s="80" t="str">
        <f ca="1">IF(AND(Q8="Yes",COUNTIF(Q11:Q302,"Attended")+COUNTIF(Q11:Q302,"HalfDay")=0,Q10&lt;'Partnership Information'!$B$18),"Error","")</f>
        <v/>
      </c>
      <c r="R3" s="76" t="str">
        <f ca="1">IF(AND(R8="Yes",COUNTIF(R11:R302,"Attended")+COUNTIF(R11:R302,"HalfDay")=0,R10&lt;'Partnership Information'!$B$18),"Error","")</f>
        <v/>
      </c>
      <c r="S3" s="76" t="str">
        <f ca="1">IF(AND(S8="Yes",COUNTIF(S11:S302,"Attended")+COUNTIF(S11:S302,"HalfDay")=0,S10&lt;'Partnership Information'!$B$18),"Error","")</f>
        <v/>
      </c>
      <c r="T3" s="76" t="str">
        <f ca="1">IF(AND(T8="Yes",COUNTIF(T11:T302,"Attended")+COUNTIF(T11:T302,"HalfDay")=0,T10&lt;'Partnership Information'!$B$18),"Error","")</f>
        <v/>
      </c>
      <c r="U3" s="76" t="str">
        <f ca="1">IF(AND(U8="Yes",COUNTIF(U11:U302,"Attended")+COUNTIF(U11:U302,"HalfDay")=0,U10&lt;'Partnership Information'!$B$18),"Error","")</f>
        <v/>
      </c>
      <c r="V3" s="80" t="str">
        <f ca="1">IF(AND(V8="Yes",COUNTIF(V11:V302,"Attended")+COUNTIF(V11:V302,"HalfDay")=0,V10&lt;'Partnership Information'!$B$18),"Error","")</f>
        <v>Error</v>
      </c>
      <c r="W3" s="76" t="str">
        <f ca="1">IF(AND(W8="Yes",COUNTIF(W11:W302,"Attended")+COUNTIF(W11:W302,"HalfDay")=0,W10&lt;'Partnership Information'!$B$18),"Error","")</f>
        <v>Error</v>
      </c>
      <c r="X3" s="76" t="str">
        <f ca="1">IF(AND(X8="Yes",COUNTIF(X11:X302,"Attended")+COUNTIF(X11:X302,"HalfDay")=0,X10&lt;'Partnership Information'!$B$18),"Error","")</f>
        <v>Error</v>
      </c>
      <c r="Y3" s="76" t="str">
        <f ca="1">IF(AND(Y8="Yes",COUNTIF(Y11:Y302,"Attended")+COUNTIF(Y11:Y302,"HalfDay")=0,Y10&lt;'Partnership Information'!$B$18),"Error","")</f>
        <v>Error</v>
      </c>
      <c r="Z3" s="76" t="str">
        <f ca="1">IF(AND(Z8="Yes",COUNTIF(Z11:Z302,"Attended")+COUNTIF(Z11:Z302,"HalfDay")=0,Z10&lt;'Partnership Information'!$B$18),"Error","")</f>
        <v>Error</v>
      </c>
      <c r="AA3" s="80" t="str">
        <f ca="1">IF(AND(AA8="Yes",COUNTIF(AA11:AA302,"Attended")+COUNTIF(AA11:AA302,"HalfDay")=0,AA10&lt;'Partnership Information'!$B$18),"Error","")</f>
        <v>Error</v>
      </c>
      <c r="AB3" s="76" t="str">
        <f ca="1">IF(AND(AB8="Yes",COUNTIF(AB11:AB302,"Attended")+COUNTIF(AB11:AB302,"HalfDay")=0,AB10&lt;'Partnership Information'!$B$18),"Error","")</f>
        <v>Error</v>
      </c>
      <c r="AC3" s="76" t="str">
        <f ca="1">IF(AND(AC8="Yes",COUNTIF(AC11:AC302,"Attended")+COUNTIF(AC11:AC302,"HalfDay")=0,AC10&lt;'Partnership Information'!$B$18),"Error","")</f>
        <v>Error</v>
      </c>
      <c r="AD3" s="76" t="str">
        <f ca="1">IF(AND(AD8="Yes",COUNTIF(AD11:AD302,"Attended")+COUNTIF(AD11:AD302,"HalfDay")=0,AD10&lt;'Partnership Information'!$B$18),"Error","")</f>
        <v>Error</v>
      </c>
      <c r="AE3" s="76" t="str">
        <f ca="1">IF(AND(AE8="Yes",COUNTIF(AE11:AE302,"Attended")+COUNTIF(AE11:AE302,"HalfDay")=0,AE10&lt;'Partnership Information'!$B$18),"Error","")</f>
        <v>Error</v>
      </c>
      <c r="AF3" s="80" t="str">
        <f ca="1">IF(AND(AF8="Yes",COUNTIF(AF11:AF302,"Attended")+COUNTIF(AF11:AF302,"HalfDay")=0,AF10&lt;'Partnership Information'!$B$18),"Error","")</f>
        <v>Error</v>
      </c>
      <c r="AG3" s="76" t="str">
        <f ca="1">IF(AND(AG8="Yes",COUNTIF(AG11:AG302,"Attended")+COUNTIF(AG11:AG302,"HalfDay")=0,AG10&lt;'Partnership Information'!$B$18),"Error","")</f>
        <v>Error</v>
      </c>
      <c r="AH3" s="76" t="str">
        <f ca="1">IF(AND(AH8="Yes",COUNTIF(AH11:AH302,"Attended")+COUNTIF(AH11:AH302,"HalfDay")=0,AH10&lt;'Partnership Information'!$B$18),"Error","")</f>
        <v>Error</v>
      </c>
      <c r="AI3" s="76" t="str">
        <f ca="1">IF(AND(AI8="Yes",COUNTIF(AI11:AI302,"Attended")+COUNTIF(AI11:AI302,"HalfDay")=0,AI10&lt;'Partnership Information'!$B$18),"Error","")</f>
        <v>Error</v>
      </c>
      <c r="AJ3" s="76" t="str">
        <f ca="1">IF(AND(AJ8="Yes",COUNTIF(AJ11:AJ302,"Attended")+COUNTIF(AJ11:AJ302,"HalfDay")=0,AJ10&lt;'Partnership Information'!$B$18),"Error","")</f>
        <v>Error</v>
      </c>
      <c r="AK3" s="80" t="str">
        <f ca="1">IF(AND(AK8="Yes",COUNTIF(AK11:AK302,"Attended")+COUNTIF(AK11:AK302,"HalfDay")=0,AK10&lt;'Partnership Information'!$B$18),"Error","")</f>
        <v>Error</v>
      </c>
      <c r="AL3" s="76" t="str">
        <f ca="1">IF(AND(AL8="Yes",COUNTIF(AL11:AL302,"Attended")+COUNTIF(AL11:AL302,"HalfDay")=0,AL10&lt;'Partnership Information'!$B$18),"Error","")</f>
        <v>Error</v>
      </c>
      <c r="AM3" s="76" t="str">
        <f ca="1">IF(AND(AM8="Yes",COUNTIF(AM11:AM302,"Attended")+COUNTIF(AM11:AM302,"HalfDay")=0,AM10&lt;'Partnership Information'!$B$18),"Error","")</f>
        <v>Error</v>
      </c>
      <c r="AN3" s="76" t="str">
        <f ca="1">IF(AND(AN8="Yes",COUNTIF(AN11:AN302,"Attended")+COUNTIF(AN11:AN302,"HalfDay")=0,AN10&lt;'Partnership Information'!$B$18),"Error","")</f>
        <v>Error</v>
      </c>
      <c r="AO3" s="76" t="str">
        <f ca="1">IF(AND(AO8="Yes",COUNTIF(AO11:AO302,"Attended")+COUNTIF(AO11:AO302,"HalfDay")=0,AO10&lt;'Partnership Information'!$B$18),"Error","")</f>
        <v>Error</v>
      </c>
      <c r="AP3" s="80" t="str">
        <f ca="1">IF(AND(AP8="Yes",COUNTIF(AP11:AP302,"Attended")+COUNTIF(AP11:AP302,"HalfDay")=0,AP10&lt;'Partnership Information'!$B$18),"Error","")</f>
        <v>Error</v>
      </c>
      <c r="AQ3" s="76" t="str">
        <f ca="1">IF(AND(AQ8="Yes",COUNTIF(AQ11:AQ302,"Attended")+COUNTIF(AQ11:AQ302,"HalfDay")=0,AQ10&lt;'Partnership Information'!$B$18),"Error","")</f>
        <v>Error</v>
      </c>
      <c r="AR3" s="76" t="str">
        <f ca="1">IF(AND(AR8="Yes",COUNTIF(AR11:AR302,"Attended")+COUNTIF(AR11:AR302,"HalfDay")=0,AR10&lt;'Partnership Information'!$B$18),"Error","")</f>
        <v>Error</v>
      </c>
      <c r="AS3" s="76" t="str">
        <f ca="1">IF(AND(AS8="Yes",COUNTIF(AS11:AS302,"Attended")+COUNTIF(AS11:AS302,"HalfDay")=0,AS10&lt;'Partnership Information'!$B$18),"Error","")</f>
        <v>Error</v>
      </c>
      <c r="AT3" s="76" t="str">
        <f ca="1">IF(AND(AT8="Yes",COUNTIF(AT11:AT302,"Attended")+COUNTIF(AT11:AT302,"HalfDay")=0,AT10&lt;'Partnership Information'!$B$18),"Error","")</f>
        <v>Error</v>
      </c>
      <c r="AU3" s="80" t="str">
        <f ca="1">IF(AND(AU8="Yes",COUNTIF(AU11:AU302,"Attended")+COUNTIF(AU11:AU302,"HalfDay")=0,AU10&lt;'Partnership Information'!$B$18),"Error","")</f>
        <v/>
      </c>
      <c r="AV3" s="76" t="str">
        <f ca="1">IF(AND(AV8="Yes",COUNTIF(AV11:AV302,"Attended")+COUNTIF(AV11:AV302,"HalfDay")=0,AV10&lt;'Partnership Information'!$B$18),"Error","")</f>
        <v/>
      </c>
      <c r="AW3" s="76" t="str">
        <f ca="1">IF(AND(AW8="Yes",COUNTIF(AW11:AW302,"Attended")+COUNTIF(AW11:AW302,"HalfDay")=0,AW10&lt;'Partnership Information'!$B$18),"Error","")</f>
        <v/>
      </c>
      <c r="AX3" s="76" t="str">
        <f ca="1">IF(AND(AX8="Yes",COUNTIF(AX11:AX302,"Attended")+COUNTIF(AX11:AX302,"HalfDay")=0,AX10&lt;'Partnership Information'!$B$18),"Error","")</f>
        <v/>
      </c>
      <c r="AY3" s="76" t="str">
        <f ca="1">IF(AND(AY8="Yes",COUNTIF(AY11:AY302,"Attended")+COUNTIF(AY11:AY302,"HalfDay")=0,AY10&lt;'Partnership Information'!$B$18),"Error","")</f>
        <v/>
      </c>
      <c r="AZ3" s="80" t="str">
        <f ca="1">IF(AND(AZ8="Yes",COUNTIF(AZ11:AZ302,"Attended")+COUNTIF(AZ11:AZ302,"HalfDay")=0,AZ10&lt;'Partnership Information'!$B$18),"Error","")</f>
        <v/>
      </c>
      <c r="BA3" s="76" t="str">
        <f ca="1">IF(AND(BA8="Yes",COUNTIF(BA11:BA302,"Attended")+COUNTIF(BA11:BA302,"HalfDay")=0,BA10&lt;'Partnership Information'!$B$18),"Error","")</f>
        <v/>
      </c>
      <c r="BB3" s="76" t="str">
        <f ca="1">IF(AND(BB8="Yes",COUNTIF(BB11:BB302,"Attended")+COUNTIF(BB11:BB302,"HalfDay")=0,BB10&lt;'Partnership Information'!$B$18),"Error","")</f>
        <v/>
      </c>
      <c r="BC3" s="76" t="str">
        <f ca="1">IF(AND(BC8="Yes",COUNTIF(BC11:BC302,"Attended")+COUNTIF(BC11:BC302,"HalfDay")=0,BC10&lt;'Partnership Information'!$B$18),"Error","")</f>
        <v/>
      </c>
      <c r="BD3" s="76" t="str">
        <f ca="1">IF(AND(BD8="Yes",COUNTIF(BD11:BD302,"Attended")+COUNTIF(BD11:BD302,"HalfDay")=0,BD10&lt;'Partnership Information'!$B$18),"Error","")</f>
        <v/>
      </c>
      <c r="BE3" s="80" t="str">
        <f ca="1">IF(AND(BE8="Yes",COUNTIF(BE11:BE302,"Attended")+COUNTIF(BE11:BE302,"HalfDay")=0,BE10&lt;'Partnership Information'!$B$18),"Error","")</f>
        <v/>
      </c>
      <c r="BF3" s="76" t="str">
        <f ca="1">IF(AND(BF8="Yes",COUNTIF(BF11:BF302,"Attended")+COUNTIF(BF11:BF302,"HalfDay")=0,BF10&lt;'Partnership Information'!$B$18),"Error","")</f>
        <v/>
      </c>
      <c r="BG3" s="76" t="str">
        <f ca="1">IF(AND(BG8="Yes",COUNTIF(BG11:BG302,"Attended")+COUNTIF(BG11:BG302,"HalfDay")=0,BG10&lt;'Partnership Information'!$B$18),"Error","")</f>
        <v/>
      </c>
      <c r="BH3" s="76" t="str">
        <f ca="1">IF(AND(BH8="Yes",COUNTIF(BH11:BH302,"Attended")+COUNTIF(BH11:BH302,"HalfDay")=0,BH10&lt;'Partnership Information'!$B$18),"Error","")</f>
        <v/>
      </c>
      <c r="BI3" s="76" t="str">
        <f ca="1">IF(AND(BI8="Yes",COUNTIF(BI11:BI302,"Attended")+COUNTIF(BI11:BI302,"HalfDay")=0,BI10&lt;'Partnership Information'!$B$18),"Error","")</f>
        <v/>
      </c>
      <c r="BJ3" s="80" t="str">
        <f ca="1">IF(AND(BJ8="Yes",COUNTIF(BJ11:BJ302,"Attended")+COUNTIF(BJ11:BJ302,"HalfDay")=0,BJ10&lt;'Partnership Information'!$B$18),"Error","")</f>
        <v/>
      </c>
      <c r="BK3" s="76" t="str">
        <f ca="1">IF(AND(BK8="Yes",COUNTIF(BK11:BK302,"Attended")+COUNTIF(BK11:BK302,"HalfDay")=0,BK10&lt;'Partnership Information'!$B$18),"Error","")</f>
        <v/>
      </c>
      <c r="BL3" s="76" t="str">
        <f ca="1">IF(AND(BL8="Yes",COUNTIF(BL11:BL302,"Attended")+COUNTIF(BL11:BL302,"HalfDay")=0,BL10&lt;'Partnership Information'!$B$18),"Error","")</f>
        <v/>
      </c>
      <c r="BM3" s="76" t="str">
        <f ca="1">IF(AND(BM8="Yes",COUNTIF(BM11:BM302,"Attended")+COUNTIF(BM11:BM302,"HalfDay")=0,BM10&lt;'Partnership Information'!$B$18),"Error","")</f>
        <v/>
      </c>
      <c r="BN3" s="76" t="str">
        <f ca="1">IF(AND(BN8="Yes",COUNTIF(BN11:BN302,"Attended")+COUNTIF(BN11:BN302,"HalfDay")=0,BN10&lt;'Partnership Information'!$B$18),"Error","")</f>
        <v/>
      </c>
      <c r="BO3" s="87"/>
    </row>
    <row r="4" spans="1:67" s="73" customFormat="1" ht="16" hidden="1" x14ac:dyDescent="0.2">
      <c r="A4" s="75"/>
      <c r="B4" s="77" t="s">
        <v>52</v>
      </c>
      <c r="C4" s="58"/>
      <c r="D4" s="58"/>
      <c r="E4" s="58"/>
      <c r="F4" s="58"/>
      <c r="G4" s="58"/>
      <c r="H4" s="58"/>
      <c r="I4" s="74"/>
      <c r="J4" s="74"/>
      <c r="K4" s="74"/>
      <c r="L4" s="80" t="str">
        <f>IF(AND(L8="No",COUNTIF(L11:L302,"Attended")+COUNTIF(L11:L302,"HalfDay")&gt;0),"Error","")</f>
        <v/>
      </c>
      <c r="M4" s="76" t="str">
        <f t="shared" ref="M4:BN4" si="3">IF(AND(M8="No",COUNTIF(M11:M302,"Attended")+COUNTIF(M11:M302,"HalfDay")&gt;0),"Error","")</f>
        <v/>
      </c>
      <c r="N4" s="76" t="str">
        <f t="shared" si="3"/>
        <v/>
      </c>
      <c r="O4" s="76" t="str">
        <f t="shared" si="3"/>
        <v/>
      </c>
      <c r="P4" s="76" t="str">
        <f t="shared" si="3"/>
        <v/>
      </c>
      <c r="Q4" s="80" t="str">
        <f t="shared" si="3"/>
        <v/>
      </c>
      <c r="R4" s="76" t="str">
        <f t="shared" si="3"/>
        <v/>
      </c>
      <c r="S4" s="76" t="str">
        <f t="shared" si="3"/>
        <v/>
      </c>
      <c r="T4" s="76" t="str">
        <f t="shared" si="3"/>
        <v/>
      </c>
      <c r="U4" s="76" t="str">
        <f t="shared" si="3"/>
        <v/>
      </c>
      <c r="V4" s="80" t="str">
        <f t="shared" si="3"/>
        <v/>
      </c>
      <c r="W4" s="76" t="str">
        <f t="shared" si="3"/>
        <v/>
      </c>
      <c r="X4" s="76" t="str">
        <f t="shared" si="3"/>
        <v/>
      </c>
      <c r="Y4" s="76" t="str">
        <f t="shared" si="3"/>
        <v/>
      </c>
      <c r="Z4" s="76" t="str">
        <f t="shared" si="3"/>
        <v/>
      </c>
      <c r="AA4" s="80" t="str">
        <f t="shared" si="3"/>
        <v/>
      </c>
      <c r="AB4" s="76" t="str">
        <f t="shared" si="3"/>
        <v/>
      </c>
      <c r="AC4" s="76" t="str">
        <f t="shared" si="3"/>
        <v/>
      </c>
      <c r="AD4" s="76" t="str">
        <f t="shared" si="3"/>
        <v/>
      </c>
      <c r="AE4" s="76" t="str">
        <f t="shared" si="3"/>
        <v/>
      </c>
      <c r="AF4" s="80" t="str">
        <f t="shared" si="3"/>
        <v/>
      </c>
      <c r="AG4" s="76" t="str">
        <f t="shared" si="3"/>
        <v/>
      </c>
      <c r="AH4" s="76" t="str">
        <f t="shared" si="3"/>
        <v/>
      </c>
      <c r="AI4" s="76" t="str">
        <f t="shared" si="3"/>
        <v/>
      </c>
      <c r="AJ4" s="76" t="str">
        <f t="shared" si="3"/>
        <v/>
      </c>
      <c r="AK4" s="80" t="str">
        <f t="shared" si="3"/>
        <v/>
      </c>
      <c r="AL4" s="76" t="str">
        <f t="shared" si="3"/>
        <v/>
      </c>
      <c r="AM4" s="76" t="str">
        <f t="shared" si="3"/>
        <v/>
      </c>
      <c r="AN4" s="76" t="str">
        <f t="shared" si="3"/>
        <v/>
      </c>
      <c r="AO4" s="76" t="str">
        <f t="shared" si="3"/>
        <v/>
      </c>
      <c r="AP4" s="80" t="str">
        <f t="shared" si="3"/>
        <v/>
      </c>
      <c r="AQ4" s="76" t="str">
        <f t="shared" si="3"/>
        <v/>
      </c>
      <c r="AR4" s="76" t="str">
        <f t="shared" si="3"/>
        <v/>
      </c>
      <c r="AS4" s="76" t="str">
        <f t="shared" si="3"/>
        <v/>
      </c>
      <c r="AT4" s="76" t="str">
        <f t="shared" si="3"/>
        <v/>
      </c>
      <c r="AU4" s="80" t="str">
        <f t="shared" si="3"/>
        <v/>
      </c>
      <c r="AV4" s="76" t="str">
        <f t="shared" si="3"/>
        <v/>
      </c>
      <c r="AW4" s="76" t="str">
        <f t="shared" si="3"/>
        <v/>
      </c>
      <c r="AX4" s="76" t="str">
        <f t="shared" si="3"/>
        <v/>
      </c>
      <c r="AY4" s="76" t="str">
        <f t="shared" si="3"/>
        <v/>
      </c>
      <c r="AZ4" s="80" t="str">
        <f t="shared" si="3"/>
        <v/>
      </c>
      <c r="BA4" s="76" t="str">
        <f t="shared" si="3"/>
        <v/>
      </c>
      <c r="BB4" s="76" t="str">
        <f t="shared" si="3"/>
        <v/>
      </c>
      <c r="BC4" s="76" t="str">
        <f t="shared" si="3"/>
        <v/>
      </c>
      <c r="BD4" s="76" t="str">
        <f t="shared" si="3"/>
        <v/>
      </c>
      <c r="BE4" s="80" t="str">
        <f t="shared" si="3"/>
        <v/>
      </c>
      <c r="BF4" s="76" t="str">
        <f t="shared" si="3"/>
        <v/>
      </c>
      <c r="BG4" s="76" t="str">
        <f t="shared" si="3"/>
        <v/>
      </c>
      <c r="BH4" s="76" t="str">
        <f t="shared" si="3"/>
        <v/>
      </c>
      <c r="BI4" s="76" t="str">
        <f t="shared" si="3"/>
        <v/>
      </c>
      <c r="BJ4" s="80" t="str">
        <f t="shared" si="3"/>
        <v/>
      </c>
      <c r="BK4" s="76" t="str">
        <f t="shared" si="3"/>
        <v/>
      </c>
      <c r="BL4" s="76" t="str">
        <f t="shared" si="3"/>
        <v/>
      </c>
      <c r="BM4" s="76" t="str">
        <f t="shared" si="3"/>
        <v/>
      </c>
      <c r="BN4" s="76" t="str">
        <f t="shared" si="3"/>
        <v/>
      </c>
      <c r="BO4" s="87"/>
    </row>
    <row r="5" spans="1:67" s="29" customFormat="1" ht="16" hidden="1" x14ac:dyDescent="0.2">
      <c r="A5" s="58"/>
      <c r="B5" s="59" t="s">
        <v>40</v>
      </c>
      <c r="C5" s="58"/>
      <c r="D5" s="58"/>
      <c r="E5" s="58"/>
      <c r="F5" s="58"/>
      <c r="G5" s="58"/>
      <c r="H5" s="58"/>
      <c r="I5" s="74"/>
      <c r="J5" s="74"/>
      <c r="K5" s="74"/>
      <c r="L5" s="80">
        <v>1</v>
      </c>
      <c r="M5" s="31">
        <v>2</v>
      </c>
      <c r="N5" s="31">
        <v>5</v>
      </c>
      <c r="O5" s="31">
        <v>6</v>
      </c>
      <c r="P5" s="31">
        <v>7</v>
      </c>
      <c r="Q5" s="32">
        <v>8</v>
      </c>
      <c r="R5" s="31">
        <v>9</v>
      </c>
      <c r="S5" s="31">
        <v>10</v>
      </c>
      <c r="T5" s="31">
        <v>11</v>
      </c>
      <c r="U5" s="30">
        <v>12</v>
      </c>
      <c r="V5" s="80">
        <v>13</v>
      </c>
      <c r="W5" s="31">
        <v>14</v>
      </c>
      <c r="X5" s="31">
        <v>15</v>
      </c>
      <c r="Y5" s="30">
        <v>16</v>
      </c>
      <c r="Z5" s="31">
        <v>17</v>
      </c>
      <c r="AA5" s="80">
        <v>18</v>
      </c>
      <c r="AB5" s="31">
        <v>19</v>
      </c>
      <c r="AC5" s="30">
        <v>20</v>
      </c>
      <c r="AD5" s="31">
        <v>21</v>
      </c>
      <c r="AE5" s="31">
        <v>22</v>
      </c>
      <c r="AF5" s="80">
        <v>23</v>
      </c>
      <c r="AG5" s="30">
        <v>24</v>
      </c>
      <c r="AH5" s="31">
        <v>25</v>
      </c>
      <c r="AI5" s="31">
        <v>26</v>
      </c>
      <c r="AJ5" s="46">
        <v>27</v>
      </c>
      <c r="AK5" s="30">
        <v>28</v>
      </c>
      <c r="AL5" s="31">
        <v>29</v>
      </c>
      <c r="AM5" s="31">
        <v>30</v>
      </c>
      <c r="AN5" s="31">
        <v>31</v>
      </c>
      <c r="AO5" s="30">
        <v>32</v>
      </c>
      <c r="AP5" s="80">
        <v>33</v>
      </c>
      <c r="AQ5" s="31">
        <v>34</v>
      </c>
      <c r="AR5" s="31">
        <v>35</v>
      </c>
      <c r="AS5" s="30">
        <v>36</v>
      </c>
      <c r="AT5" s="31">
        <v>37</v>
      </c>
      <c r="AU5" s="80">
        <v>38</v>
      </c>
      <c r="AV5" s="31">
        <v>39</v>
      </c>
      <c r="AW5" s="30">
        <v>40</v>
      </c>
      <c r="AX5" s="31">
        <v>41</v>
      </c>
      <c r="AY5" s="31">
        <v>42</v>
      </c>
      <c r="AZ5" s="80">
        <v>43</v>
      </c>
      <c r="BA5" s="30">
        <v>44</v>
      </c>
      <c r="BB5" s="31">
        <v>45</v>
      </c>
      <c r="BC5" s="31">
        <v>46</v>
      </c>
      <c r="BD5" s="31">
        <v>47</v>
      </c>
      <c r="BE5" s="32">
        <v>48</v>
      </c>
      <c r="BF5" s="31">
        <v>49</v>
      </c>
      <c r="BG5" s="31">
        <v>50</v>
      </c>
      <c r="BH5" s="31">
        <v>51</v>
      </c>
      <c r="BI5" s="30">
        <v>52</v>
      </c>
      <c r="BJ5" s="80">
        <v>53</v>
      </c>
      <c r="BK5" s="31">
        <v>54</v>
      </c>
      <c r="BL5" s="31">
        <v>55</v>
      </c>
      <c r="BM5" s="30">
        <v>56</v>
      </c>
      <c r="BN5" s="31">
        <v>57</v>
      </c>
      <c r="BO5" s="32"/>
    </row>
    <row r="6" spans="1:67" s="29" customFormat="1" hidden="1" x14ac:dyDescent="0.2">
      <c r="A6" s="58"/>
      <c r="B6" s="59" t="s">
        <v>37</v>
      </c>
      <c r="C6" s="58"/>
      <c r="D6" s="58"/>
      <c r="E6" s="58"/>
      <c r="F6" s="58"/>
      <c r="G6" s="58"/>
      <c r="H6" s="58"/>
      <c r="I6" s="74"/>
      <c r="J6" s="74"/>
      <c r="K6" s="74"/>
      <c r="L6" s="32">
        <f>IF(L8="Yes",1,0)</f>
        <v>0</v>
      </c>
      <c r="M6" s="30">
        <f t="shared" ref="M6:AO6" si="4">IF(M8="Yes",L6+1,L6)</f>
        <v>0</v>
      </c>
      <c r="N6" s="30">
        <f>IF(N8="Yes",M6+1,M6)</f>
        <v>0</v>
      </c>
      <c r="O6" s="30">
        <f t="shared" si="4"/>
        <v>0</v>
      </c>
      <c r="P6" s="30">
        <f t="shared" si="4"/>
        <v>0</v>
      </c>
      <c r="Q6" s="32">
        <f t="shared" si="4"/>
        <v>0</v>
      </c>
      <c r="R6" s="30">
        <f t="shared" si="4"/>
        <v>0</v>
      </c>
      <c r="S6" s="30">
        <f t="shared" si="4"/>
        <v>0</v>
      </c>
      <c r="T6" s="30">
        <f t="shared" si="4"/>
        <v>0</v>
      </c>
      <c r="U6" s="30">
        <f t="shared" si="4"/>
        <v>0</v>
      </c>
      <c r="V6" s="32">
        <f t="shared" si="4"/>
        <v>1</v>
      </c>
      <c r="W6" s="30">
        <f t="shared" si="4"/>
        <v>2</v>
      </c>
      <c r="X6" s="30">
        <f t="shared" si="4"/>
        <v>3</v>
      </c>
      <c r="Y6" s="30">
        <f t="shared" si="4"/>
        <v>4</v>
      </c>
      <c r="Z6" s="30">
        <f t="shared" si="4"/>
        <v>5</v>
      </c>
      <c r="AA6" s="32">
        <f t="shared" si="4"/>
        <v>6</v>
      </c>
      <c r="AB6" s="30">
        <f t="shared" si="4"/>
        <v>7</v>
      </c>
      <c r="AC6" s="30">
        <f t="shared" si="4"/>
        <v>8</v>
      </c>
      <c r="AD6" s="30">
        <f t="shared" si="4"/>
        <v>9</v>
      </c>
      <c r="AE6" s="30">
        <f t="shared" si="4"/>
        <v>10</v>
      </c>
      <c r="AF6" s="32">
        <f t="shared" si="4"/>
        <v>11</v>
      </c>
      <c r="AG6" s="30">
        <f t="shared" si="4"/>
        <v>12</v>
      </c>
      <c r="AH6" s="30">
        <f t="shared" si="4"/>
        <v>13</v>
      </c>
      <c r="AI6" s="30">
        <f t="shared" si="4"/>
        <v>14</v>
      </c>
      <c r="AJ6" s="43">
        <f t="shared" si="4"/>
        <v>15</v>
      </c>
      <c r="AK6" s="30">
        <f t="shared" si="4"/>
        <v>16</v>
      </c>
      <c r="AL6" s="30">
        <f t="shared" si="4"/>
        <v>17</v>
      </c>
      <c r="AM6" s="30">
        <f t="shared" si="4"/>
        <v>18</v>
      </c>
      <c r="AN6" s="30">
        <f t="shared" si="4"/>
        <v>19</v>
      </c>
      <c r="AO6" s="30">
        <f t="shared" si="4"/>
        <v>20</v>
      </c>
      <c r="AP6" s="32">
        <f t="shared" ref="AP6:BN6" si="5">IF(AP8="Yes",AO6+1,AO6)</f>
        <v>21</v>
      </c>
      <c r="AQ6" s="30">
        <f t="shared" si="5"/>
        <v>22</v>
      </c>
      <c r="AR6" s="30">
        <f t="shared" si="5"/>
        <v>23</v>
      </c>
      <c r="AS6" s="30">
        <f t="shared" si="5"/>
        <v>24</v>
      </c>
      <c r="AT6" s="30">
        <f t="shared" si="5"/>
        <v>25</v>
      </c>
      <c r="AU6" s="32">
        <f t="shared" si="5"/>
        <v>25</v>
      </c>
      <c r="AV6" s="30">
        <f t="shared" si="5"/>
        <v>25</v>
      </c>
      <c r="AW6" s="30">
        <f t="shared" si="5"/>
        <v>25</v>
      </c>
      <c r="AX6" s="30">
        <f t="shared" si="5"/>
        <v>25</v>
      </c>
      <c r="AY6" s="30">
        <f t="shared" si="5"/>
        <v>25</v>
      </c>
      <c r="AZ6" s="32">
        <f t="shared" si="5"/>
        <v>25</v>
      </c>
      <c r="BA6" s="30">
        <f t="shared" si="5"/>
        <v>25</v>
      </c>
      <c r="BB6" s="30">
        <f t="shared" si="5"/>
        <v>25</v>
      </c>
      <c r="BC6" s="30">
        <f t="shared" si="5"/>
        <v>25</v>
      </c>
      <c r="BD6" s="30">
        <f t="shared" si="5"/>
        <v>25</v>
      </c>
      <c r="BE6" s="32">
        <f t="shared" si="5"/>
        <v>25</v>
      </c>
      <c r="BF6" s="30">
        <f t="shared" si="5"/>
        <v>25</v>
      </c>
      <c r="BG6" s="30">
        <f t="shared" si="5"/>
        <v>25</v>
      </c>
      <c r="BH6" s="30">
        <f t="shared" si="5"/>
        <v>25</v>
      </c>
      <c r="BI6" s="30">
        <f t="shared" si="5"/>
        <v>25</v>
      </c>
      <c r="BJ6" s="32">
        <f t="shared" si="5"/>
        <v>25</v>
      </c>
      <c r="BK6" s="30">
        <f t="shared" si="5"/>
        <v>25</v>
      </c>
      <c r="BL6" s="30">
        <f t="shared" si="5"/>
        <v>25</v>
      </c>
      <c r="BM6" s="30">
        <f t="shared" si="5"/>
        <v>25</v>
      </c>
      <c r="BN6" s="30">
        <f t="shared" si="5"/>
        <v>25</v>
      </c>
      <c r="BO6" s="32"/>
    </row>
    <row r="7" spans="1:67" s="29" customFormat="1" hidden="1" x14ac:dyDescent="0.2">
      <c r="A7" s="58"/>
      <c r="B7" s="59" t="s">
        <v>44</v>
      </c>
      <c r="C7" s="58"/>
      <c r="D7" s="58"/>
      <c r="E7" s="58"/>
      <c r="F7" s="58"/>
      <c r="G7" s="58"/>
      <c r="H7" s="58"/>
      <c r="I7" s="74"/>
      <c r="J7" s="74"/>
      <c r="K7" s="74"/>
      <c r="L7" s="32">
        <f t="shared" ref="L7:AQ7" si="6">COUNTIF(L11:L310,"Attended")+COUNTIF(L11:L310,"HalfDay")</f>
        <v>0</v>
      </c>
      <c r="M7" s="30">
        <f t="shared" si="6"/>
        <v>0</v>
      </c>
      <c r="N7" s="30">
        <f t="shared" si="6"/>
        <v>0</v>
      </c>
      <c r="O7" s="30">
        <f t="shared" si="6"/>
        <v>0</v>
      </c>
      <c r="P7" s="30">
        <f t="shared" si="6"/>
        <v>0</v>
      </c>
      <c r="Q7" s="32">
        <f t="shared" si="6"/>
        <v>0</v>
      </c>
      <c r="R7" s="30">
        <f t="shared" si="6"/>
        <v>0</v>
      </c>
      <c r="S7" s="30">
        <f t="shared" si="6"/>
        <v>0</v>
      </c>
      <c r="T7" s="30">
        <f t="shared" si="6"/>
        <v>0</v>
      </c>
      <c r="U7" s="30">
        <f t="shared" si="6"/>
        <v>0</v>
      </c>
      <c r="V7" s="32">
        <f t="shared" si="6"/>
        <v>0</v>
      </c>
      <c r="W7" s="30">
        <f t="shared" si="6"/>
        <v>0</v>
      </c>
      <c r="X7" s="30">
        <f t="shared" si="6"/>
        <v>0</v>
      </c>
      <c r="Y7" s="30">
        <f t="shared" si="6"/>
        <v>0</v>
      </c>
      <c r="Z7" s="30">
        <f t="shared" si="6"/>
        <v>0</v>
      </c>
      <c r="AA7" s="32">
        <f t="shared" si="6"/>
        <v>0</v>
      </c>
      <c r="AB7" s="30">
        <f t="shared" si="6"/>
        <v>0</v>
      </c>
      <c r="AC7" s="30">
        <f t="shared" si="6"/>
        <v>0</v>
      </c>
      <c r="AD7" s="30">
        <f t="shared" si="6"/>
        <v>0</v>
      </c>
      <c r="AE7" s="30">
        <f t="shared" si="6"/>
        <v>0</v>
      </c>
      <c r="AF7" s="32">
        <f t="shared" si="6"/>
        <v>0</v>
      </c>
      <c r="AG7" s="30">
        <f t="shared" si="6"/>
        <v>0</v>
      </c>
      <c r="AH7" s="30">
        <f t="shared" si="6"/>
        <v>0</v>
      </c>
      <c r="AI7" s="30">
        <f t="shared" si="6"/>
        <v>0</v>
      </c>
      <c r="AJ7" s="30">
        <f t="shared" si="6"/>
        <v>0</v>
      </c>
      <c r="AK7" s="32">
        <f t="shared" si="6"/>
        <v>0</v>
      </c>
      <c r="AL7" s="30">
        <f t="shared" si="6"/>
        <v>0</v>
      </c>
      <c r="AM7" s="30">
        <f t="shared" si="6"/>
        <v>0</v>
      </c>
      <c r="AN7" s="30">
        <f t="shared" si="6"/>
        <v>0</v>
      </c>
      <c r="AO7" s="30">
        <f t="shared" si="6"/>
        <v>0</v>
      </c>
      <c r="AP7" s="32">
        <f t="shared" si="6"/>
        <v>0</v>
      </c>
      <c r="AQ7" s="30">
        <f t="shared" si="6"/>
        <v>0</v>
      </c>
      <c r="AR7" s="30">
        <f t="shared" ref="AR7:BN7" si="7">COUNTIF(AR11:AR310,"Attended")+COUNTIF(AR11:AR310,"HalfDay")</f>
        <v>0</v>
      </c>
      <c r="AS7" s="30">
        <f t="shared" si="7"/>
        <v>0</v>
      </c>
      <c r="AT7" s="30">
        <f t="shared" si="7"/>
        <v>0</v>
      </c>
      <c r="AU7" s="32">
        <f t="shared" si="7"/>
        <v>0</v>
      </c>
      <c r="AV7" s="30">
        <f t="shared" si="7"/>
        <v>0</v>
      </c>
      <c r="AW7" s="30">
        <f t="shared" si="7"/>
        <v>0</v>
      </c>
      <c r="AX7" s="30">
        <f t="shared" si="7"/>
        <v>0</v>
      </c>
      <c r="AY7" s="30">
        <f t="shared" si="7"/>
        <v>0</v>
      </c>
      <c r="AZ7" s="32">
        <f t="shared" si="7"/>
        <v>0</v>
      </c>
      <c r="BA7" s="30">
        <f t="shared" si="7"/>
        <v>0</v>
      </c>
      <c r="BB7" s="30">
        <f t="shared" si="7"/>
        <v>0</v>
      </c>
      <c r="BC7" s="30">
        <f t="shared" si="7"/>
        <v>0</v>
      </c>
      <c r="BD7" s="30">
        <f t="shared" si="7"/>
        <v>0</v>
      </c>
      <c r="BE7" s="32">
        <f t="shared" si="7"/>
        <v>0</v>
      </c>
      <c r="BF7" s="30">
        <f t="shared" si="7"/>
        <v>0</v>
      </c>
      <c r="BG7" s="30">
        <f t="shared" si="7"/>
        <v>0</v>
      </c>
      <c r="BH7" s="30">
        <f t="shared" si="7"/>
        <v>0</v>
      </c>
      <c r="BI7" s="30">
        <f t="shared" si="7"/>
        <v>0</v>
      </c>
      <c r="BJ7" s="32">
        <f t="shared" si="7"/>
        <v>0</v>
      </c>
      <c r="BK7" s="30">
        <f t="shared" si="7"/>
        <v>0</v>
      </c>
      <c r="BL7" s="30">
        <f t="shared" si="7"/>
        <v>0</v>
      </c>
      <c r="BM7" s="30">
        <f t="shared" si="7"/>
        <v>0</v>
      </c>
      <c r="BN7" s="30">
        <f t="shared" si="7"/>
        <v>0</v>
      </c>
      <c r="BO7" s="32"/>
    </row>
    <row r="8" spans="1:67" s="8" customFormat="1" ht="14.25" customHeight="1" x14ac:dyDescent="0.2">
      <c r="A8" s="56"/>
      <c r="B8" s="60" t="s">
        <v>35</v>
      </c>
      <c r="C8" s="139" t="s">
        <v>18</v>
      </c>
      <c r="D8" s="110"/>
      <c r="E8" s="138" t="s">
        <v>26</v>
      </c>
      <c r="F8" s="138" t="s">
        <v>27</v>
      </c>
      <c r="G8" s="134" t="s">
        <v>32</v>
      </c>
      <c r="H8" s="130" t="s">
        <v>62</v>
      </c>
      <c r="I8" s="132" t="s">
        <v>61</v>
      </c>
      <c r="J8" s="134" t="s">
        <v>54</v>
      </c>
      <c r="K8" s="134" t="s">
        <v>55</v>
      </c>
      <c r="L8" s="81" t="s">
        <v>14</v>
      </c>
      <c r="M8" s="67" t="s">
        <v>14</v>
      </c>
      <c r="N8" s="66" t="s">
        <v>14</v>
      </c>
      <c r="O8" s="66" t="s">
        <v>14</v>
      </c>
      <c r="P8" s="66" t="s">
        <v>14</v>
      </c>
      <c r="Q8" s="81" t="s">
        <v>14</v>
      </c>
      <c r="R8" s="66" t="s">
        <v>14</v>
      </c>
      <c r="S8" s="66" t="s">
        <v>14</v>
      </c>
      <c r="T8" s="67" t="s">
        <v>14</v>
      </c>
      <c r="U8" s="66" t="s">
        <v>14</v>
      </c>
      <c r="V8" s="112" t="s">
        <v>36</v>
      </c>
      <c r="W8" s="113" t="s">
        <v>36</v>
      </c>
      <c r="X8" s="114" t="s">
        <v>36</v>
      </c>
      <c r="Y8" s="114" t="s">
        <v>36</v>
      </c>
      <c r="Z8" s="113" t="s">
        <v>36</v>
      </c>
      <c r="AA8" s="112" t="s">
        <v>36</v>
      </c>
      <c r="AB8" s="114" t="s">
        <v>36</v>
      </c>
      <c r="AC8" s="113" t="s">
        <v>36</v>
      </c>
      <c r="AD8" s="114" t="s">
        <v>36</v>
      </c>
      <c r="AE8" s="114" t="s">
        <v>36</v>
      </c>
      <c r="AF8" s="115" t="s">
        <v>36</v>
      </c>
      <c r="AG8" s="114" t="s">
        <v>36</v>
      </c>
      <c r="AH8" s="114" t="s">
        <v>36</v>
      </c>
      <c r="AI8" s="113" t="s">
        <v>36</v>
      </c>
      <c r="AJ8" s="65" t="s">
        <v>36</v>
      </c>
      <c r="AK8" s="114" t="s">
        <v>36</v>
      </c>
      <c r="AL8" s="113" t="s">
        <v>36</v>
      </c>
      <c r="AM8" s="114" t="s">
        <v>36</v>
      </c>
      <c r="AN8" s="114" t="s">
        <v>36</v>
      </c>
      <c r="AO8" s="113" t="s">
        <v>36</v>
      </c>
      <c r="AP8" s="112" t="s">
        <v>36</v>
      </c>
      <c r="AQ8" s="114" t="s">
        <v>36</v>
      </c>
      <c r="AR8" s="113" t="s">
        <v>36</v>
      </c>
      <c r="AS8" s="114" t="s">
        <v>36</v>
      </c>
      <c r="AT8" s="114" t="s">
        <v>36</v>
      </c>
      <c r="AU8" s="115" t="s">
        <v>14</v>
      </c>
      <c r="AV8" s="114" t="s">
        <v>14</v>
      </c>
      <c r="AW8" s="114" t="s">
        <v>14</v>
      </c>
      <c r="AX8" s="113" t="s">
        <v>14</v>
      </c>
      <c r="AY8" s="114" t="s">
        <v>14</v>
      </c>
      <c r="AZ8" s="86" t="s">
        <v>14</v>
      </c>
      <c r="BA8" s="67" t="s">
        <v>14</v>
      </c>
      <c r="BB8" s="66" t="s">
        <v>14</v>
      </c>
      <c r="BC8" s="66" t="s">
        <v>14</v>
      </c>
      <c r="BD8" s="67" t="s">
        <v>14</v>
      </c>
      <c r="BE8" s="86" t="s">
        <v>14</v>
      </c>
      <c r="BF8" s="66" t="s">
        <v>14</v>
      </c>
      <c r="BG8" s="67" t="s">
        <v>14</v>
      </c>
      <c r="BH8" s="66" t="s">
        <v>14</v>
      </c>
      <c r="BI8" s="66" t="s">
        <v>14</v>
      </c>
      <c r="BJ8" s="81" t="s">
        <v>14</v>
      </c>
      <c r="BK8" s="67" t="s">
        <v>14</v>
      </c>
      <c r="BL8" s="67" t="s">
        <v>14</v>
      </c>
      <c r="BM8" s="67" t="s">
        <v>14</v>
      </c>
      <c r="BN8" s="67" t="s">
        <v>14</v>
      </c>
      <c r="BO8" s="15"/>
    </row>
    <row r="9" spans="1:67" s="8" customFormat="1" ht="16" x14ac:dyDescent="0.2">
      <c r="A9" s="136" t="s">
        <v>24</v>
      </c>
      <c r="B9" s="143" t="s">
        <v>25</v>
      </c>
      <c r="C9" s="139"/>
      <c r="D9" s="110" t="s">
        <v>58</v>
      </c>
      <c r="E9" s="138"/>
      <c r="F9" s="138"/>
      <c r="G9" s="134"/>
      <c r="H9" s="130"/>
      <c r="I9" s="132"/>
      <c r="J9" s="134"/>
      <c r="K9" s="134"/>
      <c r="L9" s="23" t="str">
        <f>TEXT(L10, "dddd")</f>
        <v>Monday</v>
      </c>
      <c r="M9" s="24" t="str">
        <f>TEXT(M10, "dddd")</f>
        <v>Tuesday</v>
      </c>
      <c r="N9" s="24" t="str">
        <f t="shared" ref="N9:BN9" si="8">TEXT(N10, "dddd")</f>
        <v>Wednesday</v>
      </c>
      <c r="O9" s="24" t="str">
        <f t="shared" si="8"/>
        <v>Thursday</v>
      </c>
      <c r="P9" s="24" t="str">
        <f t="shared" si="8"/>
        <v>Friday</v>
      </c>
      <c r="Q9" s="23" t="str">
        <f t="shared" si="8"/>
        <v>Monday</v>
      </c>
      <c r="R9" s="24" t="str">
        <f t="shared" si="8"/>
        <v>Tuesday</v>
      </c>
      <c r="S9" s="24" t="str">
        <f t="shared" si="8"/>
        <v>Wednesday</v>
      </c>
      <c r="T9" s="24" t="str">
        <f t="shared" si="8"/>
        <v>Thursday</v>
      </c>
      <c r="U9" s="24" t="str">
        <f t="shared" si="8"/>
        <v>Friday</v>
      </c>
      <c r="V9" s="23" t="str">
        <f t="shared" si="8"/>
        <v>Monday</v>
      </c>
      <c r="W9" s="24" t="str">
        <f t="shared" si="8"/>
        <v>Tuesday</v>
      </c>
      <c r="X9" s="24" t="str">
        <f t="shared" si="8"/>
        <v>Wednesday</v>
      </c>
      <c r="Y9" s="24" t="str">
        <f t="shared" si="8"/>
        <v>Thursday</v>
      </c>
      <c r="Z9" s="24" t="str">
        <f t="shared" si="8"/>
        <v>Friday</v>
      </c>
      <c r="AA9" s="23" t="str">
        <f t="shared" si="8"/>
        <v>Monday</v>
      </c>
      <c r="AB9" s="24" t="str">
        <f t="shared" si="8"/>
        <v>Tuesday</v>
      </c>
      <c r="AC9" s="24" t="str">
        <f t="shared" si="8"/>
        <v>Wednesday</v>
      </c>
      <c r="AD9" s="24" t="str">
        <f t="shared" si="8"/>
        <v>Thursday</v>
      </c>
      <c r="AE9" s="24" t="str">
        <f t="shared" si="8"/>
        <v>Friday</v>
      </c>
      <c r="AF9" s="23" t="str">
        <f t="shared" si="8"/>
        <v>Monday</v>
      </c>
      <c r="AG9" s="24" t="str">
        <f t="shared" si="8"/>
        <v>Tuesday</v>
      </c>
      <c r="AH9" s="24" t="str">
        <f t="shared" si="8"/>
        <v>Wednesday</v>
      </c>
      <c r="AI9" s="24" t="str">
        <f t="shared" si="8"/>
        <v>Thursday</v>
      </c>
      <c r="AJ9" s="45" t="str">
        <f t="shared" si="8"/>
        <v>Friday</v>
      </c>
      <c r="AK9" s="24" t="str">
        <f t="shared" si="8"/>
        <v>Monday</v>
      </c>
      <c r="AL9" s="24" t="str">
        <f t="shared" si="8"/>
        <v>Tuesday</v>
      </c>
      <c r="AM9" s="24" t="str">
        <f t="shared" si="8"/>
        <v>Wednesday</v>
      </c>
      <c r="AN9" s="24" t="str">
        <f t="shared" si="8"/>
        <v>Thursday</v>
      </c>
      <c r="AO9" s="24" t="str">
        <f t="shared" si="8"/>
        <v>Friday</v>
      </c>
      <c r="AP9" s="23" t="str">
        <f t="shared" si="8"/>
        <v>Monday</v>
      </c>
      <c r="AQ9" s="24" t="str">
        <f t="shared" si="8"/>
        <v>Tuesday</v>
      </c>
      <c r="AR9" s="24" t="str">
        <f t="shared" si="8"/>
        <v>Wednesday</v>
      </c>
      <c r="AS9" s="24" t="str">
        <f t="shared" si="8"/>
        <v>Thursday</v>
      </c>
      <c r="AT9" s="24" t="str">
        <f t="shared" si="8"/>
        <v>Friday</v>
      </c>
      <c r="AU9" s="23" t="str">
        <f t="shared" si="8"/>
        <v>Monday</v>
      </c>
      <c r="AV9" s="24" t="str">
        <f t="shared" si="8"/>
        <v>Tuesday</v>
      </c>
      <c r="AW9" s="24" t="str">
        <f t="shared" si="8"/>
        <v>Wednesday</v>
      </c>
      <c r="AX9" s="24" t="str">
        <f t="shared" si="8"/>
        <v>Thursday</v>
      </c>
      <c r="AY9" s="24" t="str">
        <f t="shared" si="8"/>
        <v>Friday</v>
      </c>
      <c r="AZ9" s="23" t="str">
        <f t="shared" si="8"/>
        <v>Monday</v>
      </c>
      <c r="BA9" s="24" t="str">
        <f t="shared" si="8"/>
        <v>Tuesday</v>
      </c>
      <c r="BB9" s="24" t="str">
        <f t="shared" si="8"/>
        <v>Wednesday</v>
      </c>
      <c r="BC9" s="24" t="str">
        <f t="shared" si="8"/>
        <v>Thursday</v>
      </c>
      <c r="BD9" s="24" t="str">
        <f t="shared" si="8"/>
        <v>Friday</v>
      </c>
      <c r="BE9" s="23" t="str">
        <f t="shared" si="8"/>
        <v>Monday</v>
      </c>
      <c r="BF9" s="24" t="str">
        <f t="shared" si="8"/>
        <v>Tuesday</v>
      </c>
      <c r="BG9" s="24" t="str">
        <f t="shared" si="8"/>
        <v>Wednesday</v>
      </c>
      <c r="BH9" s="24" t="str">
        <f t="shared" si="8"/>
        <v>Thursday</v>
      </c>
      <c r="BI9" s="24" t="str">
        <f t="shared" si="8"/>
        <v>Friday</v>
      </c>
      <c r="BJ9" s="23" t="str">
        <f t="shared" si="8"/>
        <v>Monday</v>
      </c>
      <c r="BK9" s="24" t="str">
        <f t="shared" si="8"/>
        <v>Tuesday</v>
      </c>
      <c r="BL9" s="24" t="str">
        <f t="shared" si="8"/>
        <v>Wednesday</v>
      </c>
      <c r="BM9" s="24" t="str">
        <f t="shared" si="8"/>
        <v>Thursday</v>
      </c>
      <c r="BN9" s="24" t="str">
        <f t="shared" si="8"/>
        <v>Friday</v>
      </c>
      <c r="BO9" s="15"/>
    </row>
    <row r="10" spans="1:67" s="11" customFormat="1" x14ac:dyDescent="0.2">
      <c r="A10" s="137"/>
      <c r="B10" s="144"/>
      <c r="C10" s="140"/>
      <c r="D10" s="108" t="s">
        <v>59</v>
      </c>
      <c r="E10" s="137"/>
      <c r="F10" s="137"/>
      <c r="G10" s="135"/>
      <c r="H10" s="131"/>
      <c r="I10" s="133"/>
      <c r="J10" s="135"/>
      <c r="K10" s="135"/>
      <c r="L10" s="28">
        <v>41813</v>
      </c>
      <c r="M10" s="27">
        <v>41814</v>
      </c>
      <c r="N10" s="27">
        <v>41815</v>
      </c>
      <c r="O10" s="27">
        <v>41816</v>
      </c>
      <c r="P10" s="27">
        <v>41817</v>
      </c>
      <c r="Q10" s="28">
        <v>41820</v>
      </c>
      <c r="R10" s="27">
        <v>41821</v>
      </c>
      <c r="S10" s="27">
        <v>41822</v>
      </c>
      <c r="T10" s="27">
        <v>41823</v>
      </c>
      <c r="U10" s="27">
        <v>41824</v>
      </c>
      <c r="V10" s="28">
        <v>41827</v>
      </c>
      <c r="W10" s="27">
        <v>41828</v>
      </c>
      <c r="X10" s="27">
        <v>41829</v>
      </c>
      <c r="Y10" s="27">
        <v>41830</v>
      </c>
      <c r="Z10" s="27">
        <v>41831</v>
      </c>
      <c r="AA10" s="28">
        <v>41834</v>
      </c>
      <c r="AB10" s="27">
        <v>41835</v>
      </c>
      <c r="AC10" s="27">
        <v>41836</v>
      </c>
      <c r="AD10" s="27">
        <v>41837</v>
      </c>
      <c r="AE10" s="27">
        <v>41838</v>
      </c>
      <c r="AF10" s="28">
        <v>41841</v>
      </c>
      <c r="AG10" s="27">
        <v>41842</v>
      </c>
      <c r="AH10" s="27">
        <v>41843</v>
      </c>
      <c r="AI10" s="27">
        <v>41844</v>
      </c>
      <c r="AJ10" s="27">
        <v>41845</v>
      </c>
      <c r="AK10" s="28">
        <v>41848</v>
      </c>
      <c r="AL10" s="27">
        <v>41849</v>
      </c>
      <c r="AM10" s="27">
        <v>41850</v>
      </c>
      <c r="AN10" s="27">
        <v>41851</v>
      </c>
      <c r="AO10" s="27">
        <v>41852</v>
      </c>
      <c r="AP10" s="28">
        <v>41855</v>
      </c>
      <c r="AQ10" s="27">
        <v>41856</v>
      </c>
      <c r="AR10" s="27">
        <v>41857</v>
      </c>
      <c r="AS10" s="27">
        <v>41858</v>
      </c>
      <c r="AT10" s="27">
        <v>41859</v>
      </c>
      <c r="AU10" s="28">
        <v>41862</v>
      </c>
      <c r="AV10" s="27">
        <v>41863</v>
      </c>
      <c r="AW10" s="27">
        <v>41864</v>
      </c>
      <c r="AX10" s="27">
        <v>41865</v>
      </c>
      <c r="AY10" s="27">
        <v>41866</v>
      </c>
      <c r="AZ10" s="28">
        <v>41869</v>
      </c>
      <c r="BA10" s="27">
        <v>41870</v>
      </c>
      <c r="BB10" s="27">
        <v>41871</v>
      </c>
      <c r="BC10" s="27">
        <v>41872</v>
      </c>
      <c r="BD10" s="27">
        <v>41873</v>
      </c>
      <c r="BE10" s="28">
        <v>41876</v>
      </c>
      <c r="BF10" s="27">
        <v>41877</v>
      </c>
      <c r="BG10" s="27">
        <v>41878</v>
      </c>
      <c r="BH10" s="27">
        <v>41879</v>
      </c>
      <c r="BI10" s="27">
        <v>41880</v>
      </c>
      <c r="BJ10" s="28">
        <v>41883</v>
      </c>
      <c r="BK10" s="27">
        <v>41884</v>
      </c>
      <c r="BL10" s="27">
        <v>41885</v>
      </c>
      <c r="BM10" s="27">
        <v>41886</v>
      </c>
      <c r="BN10" s="27">
        <v>41887</v>
      </c>
      <c r="BO10" s="53" t="s">
        <v>8</v>
      </c>
    </row>
    <row r="11" spans="1:67" s="7" customFormat="1" x14ac:dyDescent="0.2">
      <c r="A11" s="61"/>
      <c r="B11" s="62"/>
      <c r="C11" s="102"/>
      <c r="D11" s="103"/>
      <c r="E11" s="103"/>
      <c r="F11" s="103"/>
      <c r="G11" s="103"/>
      <c r="H11" s="103"/>
      <c r="I11" s="119" t="b">
        <f t="shared" ref="I11:I74" si="9">AND(H11&lt;&gt;"Yes",OR(COUNTIF(L11:BN11,"Attended")&gt;0,COUNTIF(L11:BN11,"HalfDay")&gt;0))</f>
        <v>0</v>
      </c>
      <c r="J11" s="68"/>
      <c r="K11" s="68"/>
      <c r="L11" s="18" t="s">
        <v>30</v>
      </c>
      <c r="M11" s="68" t="s">
        <v>30</v>
      </c>
      <c r="N11" s="17" t="s">
        <v>30</v>
      </c>
      <c r="O11" s="17" t="s">
        <v>30</v>
      </c>
      <c r="P11" s="16" t="s">
        <v>30</v>
      </c>
      <c r="Q11" s="18" t="s">
        <v>30</v>
      </c>
      <c r="R11" s="17" t="s">
        <v>30</v>
      </c>
      <c r="S11" s="20" t="s">
        <v>30</v>
      </c>
      <c r="T11" s="20" t="s">
        <v>30</v>
      </c>
      <c r="U11" s="85" t="s">
        <v>30</v>
      </c>
      <c r="V11" s="18" t="s">
        <v>30</v>
      </c>
      <c r="W11" s="17" t="s">
        <v>30</v>
      </c>
      <c r="X11" s="17" t="s">
        <v>30</v>
      </c>
      <c r="Y11" s="17" t="s">
        <v>30</v>
      </c>
      <c r="Z11" s="16" t="s">
        <v>30</v>
      </c>
      <c r="AA11" s="18" t="s">
        <v>30</v>
      </c>
      <c r="AB11" s="17" t="s">
        <v>30</v>
      </c>
      <c r="AC11" s="17" t="s">
        <v>30</v>
      </c>
      <c r="AD11" s="17" t="s">
        <v>30</v>
      </c>
      <c r="AE11" s="16" t="s">
        <v>30</v>
      </c>
      <c r="AF11" s="18" t="s">
        <v>30</v>
      </c>
      <c r="AG11" s="17" t="s">
        <v>30</v>
      </c>
      <c r="AH11" s="17" t="s">
        <v>30</v>
      </c>
      <c r="AI11" s="17" t="s">
        <v>30</v>
      </c>
      <c r="AJ11" s="16" t="s">
        <v>30</v>
      </c>
      <c r="AK11" s="26" t="s">
        <v>30</v>
      </c>
      <c r="AL11" s="17" t="s">
        <v>30</v>
      </c>
      <c r="AM11" s="17" t="s">
        <v>30</v>
      </c>
      <c r="AN11" s="17" t="s">
        <v>30</v>
      </c>
      <c r="AO11" s="16" t="s">
        <v>30</v>
      </c>
      <c r="AP11" s="18" t="s">
        <v>30</v>
      </c>
      <c r="AQ11" s="17" t="s">
        <v>30</v>
      </c>
      <c r="AR11" s="17" t="s">
        <v>30</v>
      </c>
      <c r="AS11" s="17" t="s">
        <v>30</v>
      </c>
      <c r="AT11" s="16" t="s">
        <v>30</v>
      </c>
      <c r="AU11" s="18" t="s">
        <v>30</v>
      </c>
      <c r="AV11" s="17" t="s">
        <v>30</v>
      </c>
      <c r="AW11" s="17" t="s">
        <v>30</v>
      </c>
      <c r="AX11" s="17" t="s">
        <v>30</v>
      </c>
      <c r="AY11" s="16" t="s">
        <v>30</v>
      </c>
      <c r="AZ11" s="18" t="s">
        <v>30</v>
      </c>
      <c r="BA11" s="17" t="s">
        <v>30</v>
      </c>
      <c r="BB11" s="17" t="s">
        <v>30</v>
      </c>
      <c r="BC11" s="17" t="s">
        <v>30</v>
      </c>
      <c r="BD11" s="16" t="s">
        <v>30</v>
      </c>
      <c r="BE11" s="18" t="s">
        <v>30</v>
      </c>
      <c r="BF11" s="17" t="s">
        <v>30</v>
      </c>
      <c r="BG11" s="17" t="s">
        <v>30</v>
      </c>
      <c r="BH11" s="17" t="s">
        <v>30</v>
      </c>
      <c r="BI11" s="16" t="s">
        <v>30</v>
      </c>
      <c r="BJ11" s="18" t="s">
        <v>30</v>
      </c>
      <c r="BK11" s="17" t="s">
        <v>30</v>
      </c>
      <c r="BL11" s="17" t="s">
        <v>30</v>
      </c>
      <c r="BM11" s="17" t="s">
        <v>30</v>
      </c>
      <c r="BN11" s="16" t="s">
        <v>30</v>
      </c>
      <c r="BO11" s="86"/>
    </row>
    <row r="12" spans="1:67" s="7" customFormat="1" x14ac:dyDescent="0.2">
      <c r="A12" s="61"/>
      <c r="B12" s="62"/>
      <c r="C12" s="102"/>
      <c r="D12" s="103"/>
      <c r="E12" s="103"/>
      <c r="F12" s="103"/>
      <c r="G12" s="103"/>
      <c r="H12" s="103"/>
      <c r="I12" s="119" t="b">
        <f t="shared" si="9"/>
        <v>0</v>
      </c>
      <c r="J12" s="68"/>
      <c r="K12" s="68"/>
      <c r="L12" s="18" t="s">
        <v>30</v>
      </c>
      <c r="M12" s="68" t="s">
        <v>30</v>
      </c>
      <c r="N12" s="17" t="s">
        <v>30</v>
      </c>
      <c r="O12" s="17" t="s">
        <v>30</v>
      </c>
      <c r="P12" s="16" t="s">
        <v>30</v>
      </c>
      <c r="Q12" s="26" t="s">
        <v>30</v>
      </c>
      <c r="R12" s="25" t="s">
        <v>30</v>
      </c>
      <c r="S12" s="20" t="s">
        <v>30</v>
      </c>
      <c r="T12" s="20" t="s">
        <v>30</v>
      </c>
      <c r="U12" s="85" t="s">
        <v>30</v>
      </c>
      <c r="V12" s="18" t="s">
        <v>30</v>
      </c>
      <c r="W12" s="17" t="s">
        <v>30</v>
      </c>
      <c r="X12" s="17" t="s">
        <v>30</v>
      </c>
      <c r="Y12" s="17" t="s">
        <v>30</v>
      </c>
      <c r="Z12" s="16" t="s">
        <v>30</v>
      </c>
      <c r="AA12" s="18" t="s">
        <v>30</v>
      </c>
      <c r="AB12" s="17" t="s">
        <v>30</v>
      </c>
      <c r="AC12" s="17" t="s">
        <v>30</v>
      </c>
      <c r="AD12" s="17" t="s">
        <v>30</v>
      </c>
      <c r="AE12" s="16" t="s">
        <v>30</v>
      </c>
      <c r="AF12" s="18" t="s">
        <v>30</v>
      </c>
      <c r="AG12" s="17" t="s">
        <v>30</v>
      </c>
      <c r="AH12" s="17" t="s">
        <v>30</v>
      </c>
      <c r="AI12" s="17" t="s">
        <v>30</v>
      </c>
      <c r="AJ12" s="16" t="s">
        <v>30</v>
      </c>
      <c r="AK12" s="18" t="s">
        <v>30</v>
      </c>
      <c r="AL12" s="17" t="s">
        <v>30</v>
      </c>
      <c r="AM12" s="17" t="s">
        <v>30</v>
      </c>
      <c r="AN12" s="17" t="s">
        <v>30</v>
      </c>
      <c r="AO12" s="16" t="s">
        <v>30</v>
      </c>
      <c r="AP12" s="18" t="s">
        <v>30</v>
      </c>
      <c r="AQ12" s="17" t="s">
        <v>30</v>
      </c>
      <c r="AR12" s="17" t="s">
        <v>30</v>
      </c>
      <c r="AS12" s="17" t="s">
        <v>30</v>
      </c>
      <c r="AT12" s="16" t="s">
        <v>30</v>
      </c>
      <c r="AU12" s="18" t="s">
        <v>30</v>
      </c>
      <c r="AV12" s="17" t="s">
        <v>30</v>
      </c>
      <c r="AW12" s="17" t="s">
        <v>30</v>
      </c>
      <c r="AX12" s="17" t="s">
        <v>30</v>
      </c>
      <c r="AY12" s="16" t="s">
        <v>30</v>
      </c>
      <c r="AZ12" s="18" t="s">
        <v>30</v>
      </c>
      <c r="BA12" s="17" t="s">
        <v>30</v>
      </c>
      <c r="BB12" s="17" t="s">
        <v>30</v>
      </c>
      <c r="BC12" s="17" t="s">
        <v>30</v>
      </c>
      <c r="BD12" s="16" t="s">
        <v>30</v>
      </c>
      <c r="BE12" s="18" t="s">
        <v>30</v>
      </c>
      <c r="BF12" s="17" t="s">
        <v>30</v>
      </c>
      <c r="BG12" s="17" t="s">
        <v>30</v>
      </c>
      <c r="BH12" s="17" t="s">
        <v>30</v>
      </c>
      <c r="BI12" s="16" t="s">
        <v>30</v>
      </c>
      <c r="BJ12" s="18" t="s">
        <v>30</v>
      </c>
      <c r="BK12" s="17" t="s">
        <v>30</v>
      </c>
      <c r="BL12" s="17" t="s">
        <v>30</v>
      </c>
      <c r="BM12" s="17" t="s">
        <v>30</v>
      </c>
      <c r="BN12" s="16" t="s">
        <v>30</v>
      </c>
      <c r="BO12" s="86"/>
    </row>
    <row r="13" spans="1:67" s="7" customFormat="1" x14ac:dyDescent="0.2">
      <c r="A13" s="61"/>
      <c r="B13" s="62"/>
      <c r="C13" s="102"/>
      <c r="D13" s="103"/>
      <c r="E13" s="103"/>
      <c r="F13" s="103"/>
      <c r="G13" s="103"/>
      <c r="H13" s="103"/>
      <c r="I13" s="119" t="b">
        <f t="shared" si="9"/>
        <v>0</v>
      </c>
      <c r="J13" s="68"/>
      <c r="K13" s="68"/>
      <c r="L13" s="18" t="s">
        <v>30</v>
      </c>
      <c r="M13" s="68" t="s">
        <v>30</v>
      </c>
      <c r="N13" s="17" t="s">
        <v>30</v>
      </c>
      <c r="O13" s="17" t="s">
        <v>30</v>
      </c>
      <c r="P13" s="16" t="s">
        <v>30</v>
      </c>
      <c r="Q13" s="26" t="s">
        <v>30</v>
      </c>
      <c r="R13" s="25" t="s">
        <v>30</v>
      </c>
      <c r="S13" s="20" t="s">
        <v>30</v>
      </c>
      <c r="T13" s="20" t="s">
        <v>30</v>
      </c>
      <c r="U13" s="85" t="s">
        <v>30</v>
      </c>
      <c r="V13" s="18" t="s">
        <v>30</v>
      </c>
      <c r="W13" s="17" t="s">
        <v>30</v>
      </c>
      <c r="X13" s="17" t="s">
        <v>30</v>
      </c>
      <c r="Y13" s="17" t="s">
        <v>30</v>
      </c>
      <c r="Z13" s="16" t="s">
        <v>30</v>
      </c>
      <c r="AA13" s="18" t="s">
        <v>30</v>
      </c>
      <c r="AB13" s="17" t="s">
        <v>30</v>
      </c>
      <c r="AC13" s="17" t="s">
        <v>30</v>
      </c>
      <c r="AD13" s="17" t="s">
        <v>30</v>
      </c>
      <c r="AE13" s="16" t="s">
        <v>30</v>
      </c>
      <c r="AF13" s="18" t="s">
        <v>30</v>
      </c>
      <c r="AG13" s="17" t="s">
        <v>30</v>
      </c>
      <c r="AH13" s="17" t="s">
        <v>30</v>
      </c>
      <c r="AI13" s="17" t="s">
        <v>30</v>
      </c>
      <c r="AJ13" s="16" t="s">
        <v>30</v>
      </c>
      <c r="AK13" s="18" t="s">
        <v>30</v>
      </c>
      <c r="AL13" s="17" t="s">
        <v>30</v>
      </c>
      <c r="AM13" s="17" t="s">
        <v>30</v>
      </c>
      <c r="AN13" s="17" t="s">
        <v>30</v>
      </c>
      <c r="AO13" s="16" t="s">
        <v>30</v>
      </c>
      <c r="AP13" s="18" t="s">
        <v>30</v>
      </c>
      <c r="AQ13" s="17" t="s">
        <v>30</v>
      </c>
      <c r="AR13" s="17" t="s">
        <v>30</v>
      </c>
      <c r="AS13" s="17" t="s">
        <v>30</v>
      </c>
      <c r="AT13" s="16" t="s">
        <v>30</v>
      </c>
      <c r="AU13" s="18" t="s">
        <v>30</v>
      </c>
      <c r="AV13" s="17" t="s">
        <v>30</v>
      </c>
      <c r="AW13" s="17" t="s">
        <v>30</v>
      </c>
      <c r="AX13" s="17" t="s">
        <v>30</v>
      </c>
      <c r="AY13" s="16" t="s">
        <v>30</v>
      </c>
      <c r="AZ13" s="18" t="s">
        <v>30</v>
      </c>
      <c r="BA13" s="17" t="s">
        <v>30</v>
      </c>
      <c r="BB13" s="17" t="s">
        <v>30</v>
      </c>
      <c r="BC13" s="17" t="s">
        <v>30</v>
      </c>
      <c r="BD13" s="16" t="s">
        <v>30</v>
      </c>
      <c r="BE13" s="18" t="s">
        <v>30</v>
      </c>
      <c r="BF13" s="17" t="s">
        <v>30</v>
      </c>
      <c r="BG13" s="17" t="s">
        <v>30</v>
      </c>
      <c r="BH13" s="17" t="s">
        <v>30</v>
      </c>
      <c r="BI13" s="16" t="s">
        <v>30</v>
      </c>
      <c r="BJ13" s="18" t="s">
        <v>30</v>
      </c>
      <c r="BK13" s="17" t="s">
        <v>30</v>
      </c>
      <c r="BL13" s="17" t="s">
        <v>30</v>
      </c>
      <c r="BM13" s="17" t="s">
        <v>30</v>
      </c>
      <c r="BN13" s="16" t="s">
        <v>30</v>
      </c>
      <c r="BO13" s="86"/>
    </row>
    <row r="14" spans="1:67" s="7" customFormat="1" x14ac:dyDescent="0.2">
      <c r="A14" s="61"/>
      <c r="B14" s="62"/>
      <c r="C14" s="102"/>
      <c r="D14" s="103"/>
      <c r="E14" s="103"/>
      <c r="F14" s="103"/>
      <c r="G14" s="103"/>
      <c r="H14" s="103"/>
      <c r="I14" s="119" t="b">
        <f t="shared" si="9"/>
        <v>0</v>
      </c>
      <c r="J14" s="68"/>
      <c r="K14" s="68"/>
      <c r="L14" s="18" t="s">
        <v>30</v>
      </c>
      <c r="M14" s="68" t="s">
        <v>30</v>
      </c>
      <c r="N14" s="17" t="s">
        <v>30</v>
      </c>
      <c r="O14" s="17" t="s">
        <v>30</v>
      </c>
      <c r="P14" s="16" t="s">
        <v>30</v>
      </c>
      <c r="Q14" s="26" t="s">
        <v>30</v>
      </c>
      <c r="R14" s="25" t="s">
        <v>30</v>
      </c>
      <c r="S14" s="20" t="s">
        <v>30</v>
      </c>
      <c r="T14" s="20" t="s">
        <v>30</v>
      </c>
      <c r="U14" s="85" t="s">
        <v>30</v>
      </c>
      <c r="V14" s="18" t="s">
        <v>30</v>
      </c>
      <c r="W14" s="17" t="s">
        <v>30</v>
      </c>
      <c r="X14" s="17" t="s">
        <v>30</v>
      </c>
      <c r="Y14" s="17" t="s">
        <v>30</v>
      </c>
      <c r="Z14" s="16" t="s">
        <v>30</v>
      </c>
      <c r="AA14" s="18" t="s">
        <v>30</v>
      </c>
      <c r="AB14" s="17" t="s">
        <v>30</v>
      </c>
      <c r="AC14" s="17" t="s">
        <v>30</v>
      </c>
      <c r="AD14" s="17" t="s">
        <v>30</v>
      </c>
      <c r="AE14" s="16" t="s">
        <v>30</v>
      </c>
      <c r="AF14" s="18" t="s">
        <v>30</v>
      </c>
      <c r="AG14" s="17" t="s">
        <v>30</v>
      </c>
      <c r="AH14" s="17" t="s">
        <v>30</v>
      </c>
      <c r="AI14" s="17" t="s">
        <v>30</v>
      </c>
      <c r="AJ14" s="16" t="s">
        <v>30</v>
      </c>
      <c r="AK14" s="18" t="s">
        <v>30</v>
      </c>
      <c r="AL14" s="17" t="s">
        <v>30</v>
      </c>
      <c r="AM14" s="17" t="s">
        <v>30</v>
      </c>
      <c r="AN14" s="17" t="s">
        <v>30</v>
      </c>
      <c r="AO14" s="16" t="s">
        <v>30</v>
      </c>
      <c r="AP14" s="18" t="s">
        <v>30</v>
      </c>
      <c r="AQ14" s="17" t="s">
        <v>30</v>
      </c>
      <c r="AR14" s="17" t="s">
        <v>30</v>
      </c>
      <c r="AS14" s="17" t="s">
        <v>30</v>
      </c>
      <c r="AT14" s="16" t="s">
        <v>30</v>
      </c>
      <c r="AU14" s="18" t="s">
        <v>30</v>
      </c>
      <c r="AV14" s="17" t="s">
        <v>30</v>
      </c>
      <c r="AW14" s="17" t="s">
        <v>30</v>
      </c>
      <c r="AX14" s="17" t="s">
        <v>30</v>
      </c>
      <c r="AY14" s="16" t="s">
        <v>30</v>
      </c>
      <c r="AZ14" s="18" t="s">
        <v>30</v>
      </c>
      <c r="BA14" s="17" t="s">
        <v>30</v>
      </c>
      <c r="BB14" s="17" t="s">
        <v>30</v>
      </c>
      <c r="BC14" s="17" t="s">
        <v>30</v>
      </c>
      <c r="BD14" s="16" t="s">
        <v>30</v>
      </c>
      <c r="BE14" s="18" t="s">
        <v>30</v>
      </c>
      <c r="BF14" s="17" t="s">
        <v>30</v>
      </c>
      <c r="BG14" s="17" t="s">
        <v>30</v>
      </c>
      <c r="BH14" s="17" t="s">
        <v>30</v>
      </c>
      <c r="BI14" s="16" t="s">
        <v>30</v>
      </c>
      <c r="BJ14" s="18" t="s">
        <v>30</v>
      </c>
      <c r="BK14" s="17" t="s">
        <v>30</v>
      </c>
      <c r="BL14" s="17" t="s">
        <v>30</v>
      </c>
      <c r="BM14" s="17" t="s">
        <v>30</v>
      </c>
      <c r="BN14" s="16" t="s">
        <v>30</v>
      </c>
      <c r="BO14" s="86"/>
    </row>
    <row r="15" spans="1:67" s="7" customFormat="1" x14ac:dyDescent="0.2">
      <c r="A15" s="61"/>
      <c r="B15" s="62"/>
      <c r="C15" s="102"/>
      <c r="D15" s="103"/>
      <c r="E15" s="103"/>
      <c r="F15" s="103"/>
      <c r="G15" s="103"/>
      <c r="H15" s="103"/>
      <c r="I15" s="119" t="b">
        <f t="shared" si="9"/>
        <v>0</v>
      </c>
      <c r="J15" s="68"/>
      <c r="K15" s="68"/>
      <c r="L15" s="18" t="s">
        <v>30</v>
      </c>
      <c r="M15" s="68" t="s">
        <v>30</v>
      </c>
      <c r="N15" s="17" t="s">
        <v>30</v>
      </c>
      <c r="O15" s="17" t="s">
        <v>30</v>
      </c>
      <c r="P15" s="16" t="s">
        <v>30</v>
      </c>
      <c r="Q15" s="26" t="s">
        <v>30</v>
      </c>
      <c r="R15" s="25" t="s">
        <v>30</v>
      </c>
      <c r="S15" s="20" t="s">
        <v>30</v>
      </c>
      <c r="T15" s="20" t="s">
        <v>30</v>
      </c>
      <c r="U15" s="85" t="s">
        <v>30</v>
      </c>
      <c r="V15" s="18" t="s">
        <v>30</v>
      </c>
      <c r="W15" s="17" t="s">
        <v>30</v>
      </c>
      <c r="X15" s="17" t="s">
        <v>30</v>
      </c>
      <c r="Y15" s="17" t="s">
        <v>30</v>
      </c>
      <c r="Z15" s="16" t="s">
        <v>30</v>
      </c>
      <c r="AA15" s="18" t="s">
        <v>30</v>
      </c>
      <c r="AB15" s="17" t="s">
        <v>30</v>
      </c>
      <c r="AC15" s="17" t="s">
        <v>30</v>
      </c>
      <c r="AD15" s="17" t="s">
        <v>30</v>
      </c>
      <c r="AE15" s="16" t="s">
        <v>30</v>
      </c>
      <c r="AF15" s="18" t="s">
        <v>30</v>
      </c>
      <c r="AG15" s="17" t="s">
        <v>30</v>
      </c>
      <c r="AH15" s="17" t="s">
        <v>30</v>
      </c>
      <c r="AI15" s="17" t="s">
        <v>30</v>
      </c>
      <c r="AJ15" s="16" t="s">
        <v>30</v>
      </c>
      <c r="AK15" s="18" t="s">
        <v>30</v>
      </c>
      <c r="AL15" s="17" t="s">
        <v>30</v>
      </c>
      <c r="AM15" s="17" t="s">
        <v>30</v>
      </c>
      <c r="AN15" s="17" t="s">
        <v>30</v>
      </c>
      <c r="AO15" s="16" t="s">
        <v>30</v>
      </c>
      <c r="AP15" s="18" t="s">
        <v>30</v>
      </c>
      <c r="AQ15" s="17" t="s">
        <v>30</v>
      </c>
      <c r="AR15" s="17" t="s">
        <v>30</v>
      </c>
      <c r="AS15" s="17" t="s">
        <v>30</v>
      </c>
      <c r="AT15" s="16" t="s">
        <v>30</v>
      </c>
      <c r="AU15" s="18" t="s">
        <v>30</v>
      </c>
      <c r="AV15" s="17" t="s">
        <v>30</v>
      </c>
      <c r="AW15" s="17" t="s">
        <v>30</v>
      </c>
      <c r="AX15" s="17" t="s">
        <v>30</v>
      </c>
      <c r="AY15" s="16" t="s">
        <v>30</v>
      </c>
      <c r="AZ15" s="18" t="s">
        <v>30</v>
      </c>
      <c r="BA15" s="17" t="s">
        <v>30</v>
      </c>
      <c r="BB15" s="17" t="s">
        <v>30</v>
      </c>
      <c r="BC15" s="17" t="s">
        <v>30</v>
      </c>
      <c r="BD15" s="16" t="s">
        <v>30</v>
      </c>
      <c r="BE15" s="18" t="s">
        <v>30</v>
      </c>
      <c r="BF15" s="17" t="s">
        <v>30</v>
      </c>
      <c r="BG15" s="17" t="s">
        <v>30</v>
      </c>
      <c r="BH15" s="17" t="s">
        <v>30</v>
      </c>
      <c r="BI15" s="16" t="s">
        <v>30</v>
      </c>
      <c r="BJ15" s="18" t="s">
        <v>30</v>
      </c>
      <c r="BK15" s="17" t="s">
        <v>30</v>
      </c>
      <c r="BL15" s="17" t="s">
        <v>30</v>
      </c>
      <c r="BM15" s="17" t="s">
        <v>30</v>
      </c>
      <c r="BN15" s="16" t="s">
        <v>30</v>
      </c>
      <c r="BO15" s="86"/>
    </row>
    <row r="16" spans="1:67" s="7" customFormat="1" x14ac:dyDescent="0.2">
      <c r="A16" s="61"/>
      <c r="B16" s="62"/>
      <c r="C16" s="102"/>
      <c r="D16" s="103"/>
      <c r="E16" s="103"/>
      <c r="F16" s="103"/>
      <c r="G16" s="103"/>
      <c r="H16" s="103"/>
      <c r="I16" s="119" t="b">
        <f t="shared" si="9"/>
        <v>0</v>
      </c>
      <c r="J16" s="68"/>
      <c r="K16" s="68"/>
      <c r="L16" s="18" t="s">
        <v>30</v>
      </c>
      <c r="M16" s="68" t="s">
        <v>30</v>
      </c>
      <c r="N16" s="17" t="s">
        <v>30</v>
      </c>
      <c r="O16" s="17" t="s">
        <v>30</v>
      </c>
      <c r="P16" s="16" t="s">
        <v>30</v>
      </c>
      <c r="Q16" s="26" t="s">
        <v>30</v>
      </c>
      <c r="R16" s="25" t="s">
        <v>30</v>
      </c>
      <c r="S16" s="20" t="s">
        <v>30</v>
      </c>
      <c r="T16" s="20" t="s">
        <v>30</v>
      </c>
      <c r="U16" s="85" t="s">
        <v>30</v>
      </c>
      <c r="V16" s="18" t="s">
        <v>30</v>
      </c>
      <c r="W16" s="17" t="s">
        <v>30</v>
      </c>
      <c r="X16" s="17" t="s">
        <v>30</v>
      </c>
      <c r="Y16" s="17" t="s">
        <v>30</v>
      </c>
      <c r="Z16" s="16" t="s">
        <v>30</v>
      </c>
      <c r="AA16" s="18" t="s">
        <v>30</v>
      </c>
      <c r="AB16" s="17" t="s">
        <v>30</v>
      </c>
      <c r="AC16" s="17" t="s">
        <v>30</v>
      </c>
      <c r="AD16" s="17" t="s">
        <v>30</v>
      </c>
      <c r="AE16" s="16" t="s">
        <v>30</v>
      </c>
      <c r="AF16" s="18" t="s">
        <v>30</v>
      </c>
      <c r="AG16" s="17" t="s">
        <v>30</v>
      </c>
      <c r="AH16" s="17" t="s">
        <v>30</v>
      </c>
      <c r="AI16" s="17" t="s">
        <v>30</v>
      </c>
      <c r="AJ16" s="16" t="s">
        <v>30</v>
      </c>
      <c r="AK16" s="18" t="s">
        <v>30</v>
      </c>
      <c r="AL16" s="17" t="s">
        <v>30</v>
      </c>
      <c r="AM16" s="17" t="s">
        <v>30</v>
      </c>
      <c r="AN16" s="17" t="s">
        <v>30</v>
      </c>
      <c r="AO16" s="16" t="s">
        <v>30</v>
      </c>
      <c r="AP16" s="18" t="s">
        <v>30</v>
      </c>
      <c r="AQ16" s="17" t="s">
        <v>30</v>
      </c>
      <c r="AR16" s="17" t="s">
        <v>30</v>
      </c>
      <c r="AS16" s="17" t="s">
        <v>30</v>
      </c>
      <c r="AT16" s="16" t="s">
        <v>30</v>
      </c>
      <c r="AU16" s="18" t="s">
        <v>30</v>
      </c>
      <c r="AV16" s="17" t="s">
        <v>30</v>
      </c>
      <c r="AW16" s="17" t="s">
        <v>30</v>
      </c>
      <c r="AX16" s="17" t="s">
        <v>30</v>
      </c>
      <c r="AY16" s="16" t="s">
        <v>30</v>
      </c>
      <c r="AZ16" s="18" t="s">
        <v>30</v>
      </c>
      <c r="BA16" s="17" t="s">
        <v>30</v>
      </c>
      <c r="BB16" s="17" t="s">
        <v>30</v>
      </c>
      <c r="BC16" s="17" t="s">
        <v>30</v>
      </c>
      <c r="BD16" s="16" t="s">
        <v>30</v>
      </c>
      <c r="BE16" s="18" t="s">
        <v>30</v>
      </c>
      <c r="BF16" s="17" t="s">
        <v>30</v>
      </c>
      <c r="BG16" s="17" t="s">
        <v>30</v>
      </c>
      <c r="BH16" s="17" t="s">
        <v>30</v>
      </c>
      <c r="BI16" s="16" t="s">
        <v>30</v>
      </c>
      <c r="BJ16" s="18" t="s">
        <v>30</v>
      </c>
      <c r="BK16" s="17" t="s">
        <v>30</v>
      </c>
      <c r="BL16" s="17" t="s">
        <v>30</v>
      </c>
      <c r="BM16" s="17" t="s">
        <v>30</v>
      </c>
      <c r="BN16" s="16" t="s">
        <v>30</v>
      </c>
      <c r="BO16" s="86"/>
    </row>
    <row r="17" spans="1:67" s="7" customFormat="1" x14ac:dyDescent="0.2">
      <c r="A17" s="61"/>
      <c r="B17" s="62"/>
      <c r="C17" s="102"/>
      <c r="D17" s="103"/>
      <c r="E17" s="103"/>
      <c r="F17" s="103"/>
      <c r="G17" s="103"/>
      <c r="H17" s="103"/>
      <c r="I17" s="119" t="b">
        <f t="shared" si="9"/>
        <v>0</v>
      </c>
      <c r="J17" s="68"/>
      <c r="K17" s="68"/>
      <c r="L17" s="18" t="s">
        <v>30</v>
      </c>
      <c r="M17" s="68" t="s">
        <v>30</v>
      </c>
      <c r="N17" s="17" t="s">
        <v>30</v>
      </c>
      <c r="O17" s="17" t="s">
        <v>30</v>
      </c>
      <c r="P17" s="16" t="s">
        <v>30</v>
      </c>
      <c r="Q17" s="83" t="s">
        <v>30</v>
      </c>
      <c r="R17" s="20" t="s">
        <v>30</v>
      </c>
      <c r="S17" s="20" t="s">
        <v>30</v>
      </c>
      <c r="T17" s="20" t="s">
        <v>30</v>
      </c>
      <c r="U17" s="85" t="s">
        <v>30</v>
      </c>
      <c r="V17" s="18" t="s">
        <v>30</v>
      </c>
      <c r="W17" s="17" t="s">
        <v>30</v>
      </c>
      <c r="X17" s="17" t="s">
        <v>30</v>
      </c>
      <c r="Y17" s="17" t="s">
        <v>30</v>
      </c>
      <c r="Z17" s="16" t="s">
        <v>30</v>
      </c>
      <c r="AA17" s="18" t="s">
        <v>30</v>
      </c>
      <c r="AB17" s="17" t="s">
        <v>30</v>
      </c>
      <c r="AC17" s="17" t="s">
        <v>30</v>
      </c>
      <c r="AD17" s="17" t="s">
        <v>30</v>
      </c>
      <c r="AE17" s="16" t="s">
        <v>30</v>
      </c>
      <c r="AF17" s="18" t="s">
        <v>30</v>
      </c>
      <c r="AG17" s="17" t="s">
        <v>30</v>
      </c>
      <c r="AH17" s="17" t="s">
        <v>30</v>
      </c>
      <c r="AI17" s="17" t="s">
        <v>30</v>
      </c>
      <c r="AJ17" s="16" t="s">
        <v>30</v>
      </c>
      <c r="AK17" s="18" t="s">
        <v>30</v>
      </c>
      <c r="AL17" s="17" t="s">
        <v>30</v>
      </c>
      <c r="AM17" s="17" t="s">
        <v>30</v>
      </c>
      <c r="AN17" s="17" t="s">
        <v>30</v>
      </c>
      <c r="AO17" s="16" t="s">
        <v>30</v>
      </c>
      <c r="AP17" s="18" t="s">
        <v>30</v>
      </c>
      <c r="AQ17" s="17" t="s">
        <v>30</v>
      </c>
      <c r="AR17" s="17" t="s">
        <v>30</v>
      </c>
      <c r="AS17" s="17" t="s">
        <v>30</v>
      </c>
      <c r="AT17" s="16" t="s">
        <v>30</v>
      </c>
      <c r="AU17" s="18" t="s">
        <v>30</v>
      </c>
      <c r="AV17" s="17" t="s">
        <v>30</v>
      </c>
      <c r="AW17" s="17" t="s">
        <v>30</v>
      </c>
      <c r="AX17" s="17" t="s">
        <v>30</v>
      </c>
      <c r="AY17" s="16" t="s">
        <v>30</v>
      </c>
      <c r="AZ17" s="18" t="s">
        <v>30</v>
      </c>
      <c r="BA17" s="17" t="s">
        <v>30</v>
      </c>
      <c r="BB17" s="17" t="s">
        <v>30</v>
      </c>
      <c r="BC17" s="17" t="s">
        <v>30</v>
      </c>
      <c r="BD17" s="16" t="s">
        <v>30</v>
      </c>
      <c r="BE17" s="18" t="s">
        <v>30</v>
      </c>
      <c r="BF17" s="17" t="s">
        <v>30</v>
      </c>
      <c r="BG17" s="17" t="s">
        <v>30</v>
      </c>
      <c r="BH17" s="17" t="s">
        <v>30</v>
      </c>
      <c r="BI17" s="16" t="s">
        <v>30</v>
      </c>
      <c r="BJ17" s="18" t="s">
        <v>30</v>
      </c>
      <c r="BK17" s="17" t="s">
        <v>30</v>
      </c>
      <c r="BL17" s="17" t="s">
        <v>30</v>
      </c>
      <c r="BM17" s="17" t="s">
        <v>30</v>
      </c>
      <c r="BN17" s="16" t="s">
        <v>30</v>
      </c>
      <c r="BO17" s="86"/>
    </row>
    <row r="18" spans="1:67" s="7" customFormat="1" x14ac:dyDescent="0.2">
      <c r="A18" s="61"/>
      <c r="B18" s="62"/>
      <c r="C18" s="102"/>
      <c r="D18" s="103"/>
      <c r="E18" s="103"/>
      <c r="F18" s="103"/>
      <c r="G18" s="103"/>
      <c r="H18" s="103"/>
      <c r="I18" s="119" t="b">
        <f t="shared" si="9"/>
        <v>0</v>
      </c>
      <c r="J18" s="68"/>
      <c r="K18" s="68"/>
      <c r="L18" s="18" t="s">
        <v>30</v>
      </c>
      <c r="M18" s="68" t="s">
        <v>30</v>
      </c>
      <c r="N18" s="17" t="s">
        <v>30</v>
      </c>
      <c r="O18" s="17" t="s">
        <v>30</v>
      </c>
      <c r="P18" s="16" t="s">
        <v>30</v>
      </c>
      <c r="Q18" s="83" t="s">
        <v>30</v>
      </c>
      <c r="R18" s="20" t="s">
        <v>30</v>
      </c>
      <c r="S18" s="20" t="s">
        <v>30</v>
      </c>
      <c r="T18" s="20" t="s">
        <v>30</v>
      </c>
      <c r="U18" s="85" t="s">
        <v>30</v>
      </c>
      <c r="V18" s="18" t="s">
        <v>30</v>
      </c>
      <c r="W18" s="17" t="s">
        <v>30</v>
      </c>
      <c r="X18" s="17" t="s">
        <v>30</v>
      </c>
      <c r="Y18" s="17" t="s">
        <v>30</v>
      </c>
      <c r="Z18" s="16" t="s">
        <v>30</v>
      </c>
      <c r="AA18" s="18" t="s">
        <v>30</v>
      </c>
      <c r="AB18" s="17" t="s">
        <v>30</v>
      </c>
      <c r="AC18" s="17" t="s">
        <v>30</v>
      </c>
      <c r="AD18" s="17" t="s">
        <v>30</v>
      </c>
      <c r="AE18" s="16" t="s">
        <v>30</v>
      </c>
      <c r="AF18" s="18" t="s">
        <v>30</v>
      </c>
      <c r="AG18" s="17" t="s">
        <v>30</v>
      </c>
      <c r="AH18" s="17" t="s">
        <v>30</v>
      </c>
      <c r="AI18" s="17" t="s">
        <v>30</v>
      </c>
      <c r="AJ18" s="16" t="s">
        <v>30</v>
      </c>
      <c r="AK18" s="18" t="s">
        <v>30</v>
      </c>
      <c r="AL18" s="17" t="s">
        <v>30</v>
      </c>
      <c r="AM18" s="17" t="s">
        <v>30</v>
      </c>
      <c r="AN18" s="17" t="s">
        <v>30</v>
      </c>
      <c r="AO18" s="16" t="s">
        <v>30</v>
      </c>
      <c r="AP18" s="18" t="s">
        <v>30</v>
      </c>
      <c r="AQ18" s="17" t="s">
        <v>30</v>
      </c>
      <c r="AR18" s="17" t="s">
        <v>30</v>
      </c>
      <c r="AS18" s="17" t="s">
        <v>30</v>
      </c>
      <c r="AT18" s="16" t="s">
        <v>30</v>
      </c>
      <c r="AU18" s="18" t="s">
        <v>30</v>
      </c>
      <c r="AV18" s="17" t="s">
        <v>30</v>
      </c>
      <c r="AW18" s="17" t="s">
        <v>30</v>
      </c>
      <c r="AX18" s="17" t="s">
        <v>30</v>
      </c>
      <c r="AY18" s="16" t="s">
        <v>30</v>
      </c>
      <c r="AZ18" s="18" t="s">
        <v>30</v>
      </c>
      <c r="BA18" s="17" t="s">
        <v>30</v>
      </c>
      <c r="BB18" s="17" t="s">
        <v>30</v>
      </c>
      <c r="BC18" s="17" t="s">
        <v>30</v>
      </c>
      <c r="BD18" s="16" t="s">
        <v>30</v>
      </c>
      <c r="BE18" s="18" t="s">
        <v>30</v>
      </c>
      <c r="BF18" s="17" t="s">
        <v>30</v>
      </c>
      <c r="BG18" s="17" t="s">
        <v>30</v>
      </c>
      <c r="BH18" s="17" t="s">
        <v>30</v>
      </c>
      <c r="BI18" s="16" t="s">
        <v>30</v>
      </c>
      <c r="BJ18" s="18" t="s">
        <v>30</v>
      </c>
      <c r="BK18" s="17" t="s">
        <v>30</v>
      </c>
      <c r="BL18" s="17" t="s">
        <v>30</v>
      </c>
      <c r="BM18" s="17" t="s">
        <v>30</v>
      </c>
      <c r="BN18" s="16" t="s">
        <v>30</v>
      </c>
      <c r="BO18" s="86"/>
    </row>
    <row r="19" spans="1:67" s="7" customFormat="1" x14ac:dyDescent="0.2">
      <c r="A19" s="61"/>
      <c r="B19" s="62"/>
      <c r="C19" s="102"/>
      <c r="D19" s="103"/>
      <c r="E19" s="103"/>
      <c r="F19" s="103"/>
      <c r="G19" s="103"/>
      <c r="H19" s="103"/>
      <c r="I19" s="119" t="b">
        <f t="shared" si="9"/>
        <v>0</v>
      </c>
      <c r="J19" s="68"/>
      <c r="K19" s="68"/>
      <c r="L19" s="18" t="s">
        <v>30</v>
      </c>
      <c r="M19" s="68" t="s">
        <v>30</v>
      </c>
      <c r="N19" s="17" t="s">
        <v>30</v>
      </c>
      <c r="O19" s="17" t="s">
        <v>30</v>
      </c>
      <c r="P19" s="16" t="s">
        <v>30</v>
      </c>
      <c r="Q19" s="83" t="s">
        <v>30</v>
      </c>
      <c r="R19" s="20" t="s">
        <v>30</v>
      </c>
      <c r="S19" s="20" t="s">
        <v>30</v>
      </c>
      <c r="T19" s="20" t="s">
        <v>30</v>
      </c>
      <c r="U19" s="85" t="s">
        <v>30</v>
      </c>
      <c r="V19" s="18" t="s">
        <v>30</v>
      </c>
      <c r="W19" s="17" t="s">
        <v>30</v>
      </c>
      <c r="X19" s="17" t="s">
        <v>30</v>
      </c>
      <c r="Y19" s="17" t="s">
        <v>30</v>
      </c>
      <c r="Z19" s="16" t="s">
        <v>30</v>
      </c>
      <c r="AA19" s="18" t="s">
        <v>30</v>
      </c>
      <c r="AB19" s="17" t="s">
        <v>30</v>
      </c>
      <c r="AC19" s="17" t="s">
        <v>30</v>
      </c>
      <c r="AD19" s="17" t="s">
        <v>30</v>
      </c>
      <c r="AE19" s="16" t="s">
        <v>30</v>
      </c>
      <c r="AF19" s="18" t="s">
        <v>30</v>
      </c>
      <c r="AG19" s="17" t="s">
        <v>30</v>
      </c>
      <c r="AH19" s="17" t="s">
        <v>30</v>
      </c>
      <c r="AI19" s="17" t="s">
        <v>30</v>
      </c>
      <c r="AJ19" s="16" t="s">
        <v>30</v>
      </c>
      <c r="AK19" s="18" t="s">
        <v>30</v>
      </c>
      <c r="AL19" s="17" t="s">
        <v>30</v>
      </c>
      <c r="AM19" s="17" t="s">
        <v>30</v>
      </c>
      <c r="AN19" s="17" t="s">
        <v>30</v>
      </c>
      <c r="AO19" s="16" t="s">
        <v>30</v>
      </c>
      <c r="AP19" s="18" t="s">
        <v>30</v>
      </c>
      <c r="AQ19" s="17" t="s">
        <v>30</v>
      </c>
      <c r="AR19" s="17" t="s">
        <v>30</v>
      </c>
      <c r="AS19" s="17" t="s">
        <v>30</v>
      </c>
      <c r="AT19" s="16" t="s">
        <v>30</v>
      </c>
      <c r="AU19" s="18" t="s">
        <v>30</v>
      </c>
      <c r="AV19" s="17" t="s">
        <v>30</v>
      </c>
      <c r="AW19" s="17" t="s">
        <v>30</v>
      </c>
      <c r="AX19" s="17" t="s">
        <v>30</v>
      </c>
      <c r="AY19" s="16" t="s">
        <v>30</v>
      </c>
      <c r="AZ19" s="18" t="s">
        <v>30</v>
      </c>
      <c r="BA19" s="17" t="s">
        <v>30</v>
      </c>
      <c r="BB19" s="17" t="s">
        <v>30</v>
      </c>
      <c r="BC19" s="17" t="s">
        <v>30</v>
      </c>
      <c r="BD19" s="16" t="s">
        <v>30</v>
      </c>
      <c r="BE19" s="18" t="s">
        <v>30</v>
      </c>
      <c r="BF19" s="17" t="s">
        <v>30</v>
      </c>
      <c r="BG19" s="17" t="s">
        <v>30</v>
      </c>
      <c r="BH19" s="17" t="s">
        <v>30</v>
      </c>
      <c r="BI19" s="16" t="s">
        <v>30</v>
      </c>
      <c r="BJ19" s="18" t="s">
        <v>30</v>
      </c>
      <c r="BK19" s="17" t="s">
        <v>30</v>
      </c>
      <c r="BL19" s="17" t="s">
        <v>30</v>
      </c>
      <c r="BM19" s="17" t="s">
        <v>30</v>
      </c>
      <c r="BN19" s="16" t="s">
        <v>30</v>
      </c>
      <c r="BO19" s="86"/>
    </row>
    <row r="20" spans="1:67" s="7" customFormat="1" x14ac:dyDescent="0.2">
      <c r="A20" s="61"/>
      <c r="B20" s="62"/>
      <c r="C20" s="102"/>
      <c r="D20" s="103"/>
      <c r="E20" s="103"/>
      <c r="F20" s="103"/>
      <c r="G20" s="103"/>
      <c r="H20" s="103"/>
      <c r="I20" s="119" t="b">
        <f t="shared" si="9"/>
        <v>0</v>
      </c>
      <c r="J20" s="68"/>
      <c r="K20" s="68"/>
      <c r="L20" s="18" t="s">
        <v>30</v>
      </c>
      <c r="M20" s="68" t="s">
        <v>30</v>
      </c>
      <c r="N20" s="17" t="s">
        <v>30</v>
      </c>
      <c r="O20" s="17" t="s">
        <v>30</v>
      </c>
      <c r="P20" s="16" t="s">
        <v>30</v>
      </c>
      <c r="Q20" s="83" t="s">
        <v>30</v>
      </c>
      <c r="R20" s="20" t="s">
        <v>30</v>
      </c>
      <c r="S20" s="20" t="s">
        <v>30</v>
      </c>
      <c r="T20" s="20" t="s">
        <v>30</v>
      </c>
      <c r="U20" s="85" t="s">
        <v>30</v>
      </c>
      <c r="V20" s="18" t="s">
        <v>30</v>
      </c>
      <c r="W20" s="17" t="s">
        <v>30</v>
      </c>
      <c r="X20" s="17" t="s">
        <v>30</v>
      </c>
      <c r="Y20" s="17" t="s">
        <v>30</v>
      </c>
      <c r="Z20" s="16" t="s">
        <v>30</v>
      </c>
      <c r="AA20" s="18" t="s">
        <v>30</v>
      </c>
      <c r="AB20" s="17" t="s">
        <v>30</v>
      </c>
      <c r="AC20" s="17" t="s">
        <v>30</v>
      </c>
      <c r="AD20" s="17" t="s">
        <v>30</v>
      </c>
      <c r="AE20" s="16" t="s">
        <v>30</v>
      </c>
      <c r="AF20" s="18" t="s">
        <v>30</v>
      </c>
      <c r="AG20" s="17" t="s">
        <v>30</v>
      </c>
      <c r="AH20" s="17" t="s">
        <v>30</v>
      </c>
      <c r="AI20" s="17" t="s">
        <v>30</v>
      </c>
      <c r="AJ20" s="16" t="s">
        <v>30</v>
      </c>
      <c r="AK20" s="18" t="s">
        <v>30</v>
      </c>
      <c r="AL20" s="17" t="s">
        <v>30</v>
      </c>
      <c r="AM20" s="17" t="s">
        <v>30</v>
      </c>
      <c r="AN20" s="17" t="s">
        <v>30</v>
      </c>
      <c r="AO20" s="16" t="s">
        <v>30</v>
      </c>
      <c r="AP20" s="18" t="s">
        <v>30</v>
      </c>
      <c r="AQ20" s="17" t="s">
        <v>30</v>
      </c>
      <c r="AR20" s="17" t="s">
        <v>30</v>
      </c>
      <c r="AS20" s="17" t="s">
        <v>30</v>
      </c>
      <c r="AT20" s="16" t="s">
        <v>30</v>
      </c>
      <c r="AU20" s="18" t="s">
        <v>30</v>
      </c>
      <c r="AV20" s="17" t="s">
        <v>30</v>
      </c>
      <c r="AW20" s="17" t="s">
        <v>30</v>
      </c>
      <c r="AX20" s="17" t="s">
        <v>30</v>
      </c>
      <c r="AY20" s="16" t="s">
        <v>30</v>
      </c>
      <c r="AZ20" s="18" t="s">
        <v>30</v>
      </c>
      <c r="BA20" s="17" t="s">
        <v>30</v>
      </c>
      <c r="BB20" s="17" t="s">
        <v>30</v>
      </c>
      <c r="BC20" s="17" t="s">
        <v>30</v>
      </c>
      <c r="BD20" s="16" t="s">
        <v>30</v>
      </c>
      <c r="BE20" s="18" t="s">
        <v>30</v>
      </c>
      <c r="BF20" s="17" t="s">
        <v>30</v>
      </c>
      <c r="BG20" s="17" t="s">
        <v>30</v>
      </c>
      <c r="BH20" s="17" t="s">
        <v>30</v>
      </c>
      <c r="BI20" s="16" t="s">
        <v>30</v>
      </c>
      <c r="BJ20" s="18" t="s">
        <v>30</v>
      </c>
      <c r="BK20" s="17" t="s">
        <v>30</v>
      </c>
      <c r="BL20" s="17" t="s">
        <v>30</v>
      </c>
      <c r="BM20" s="17" t="s">
        <v>30</v>
      </c>
      <c r="BN20" s="16" t="s">
        <v>30</v>
      </c>
      <c r="BO20" s="86"/>
    </row>
    <row r="21" spans="1:67" s="7" customFormat="1" x14ac:dyDescent="0.2">
      <c r="A21" s="61"/>
      <c r="B21" s="62"/>
      <c r="C21" s="102"/>
      <c r="D21" s="103"/>
      <c r="E21" s="103"/>
      <c r="F21" s="103"/>
      <c r="G21" s="103"/>
      <c r="H21" s="103"/>
      <c r="I21" s="119" t="b">
        <f t="shared" si="9"/>
        <v>0</v>
      </c>
      <c r="J21" s="68"/>
      <c r="K21" s="68"/>
      <c r="L21" s="18" t="s">
        <v>30</v>
      </c>
      <c r="M21" s="68" t="s">
        <v>30</v>
      </c>
      <c r="N21" s="17" t="s">
        <v>30</v>
      </c>
      <c r="O21" s="17" t="s">
        <v>30</v>
      </c>
      <c r="P21" s="16" t="s">
        <v>30</v>
      </c>
      <c r="Q21" s="83" t="s">
        <v>30</v>
      </c>
      <c r="R21" s="20" t="s">
        <v>30</v>
      </c>
      <c r="S21" s="20" t="s">
        <v>30</v>
      </c>
      <c r="T21" s="20" t="s">
        <v>30</v>
      </c>
      <c r="U21" s="85" t="s">
        <v>30</v>
      </c>
      <c r="V21" s="83" t="s">
        <v>30</v>
      </c>
      <c r="W21" s="20" t="s">
        <v>30</v>
      </c>
      <c r="X21" s="20" t="s">
        <v>30</v>
      </c>
      <c r="Y21" s="20" t="s">
        <v>30</v>
      </c>
      <c r="Z21" s="85" t="s">
        <v>30</v>
      </c>
      <c r="AA21" s="18" t="s">
        <v>30</v>
      </c>
      <c r="AB21" s="17" t="s">
        <v>30</v>
      </c>
      <c r="AC21" s="17" t="s">
        <v>30</v>
      </c>
      <c r="AD21" s="17" t="s">
        <v>30</v>
      </c>
      <c r="AE21" s="16" t="s">
        <v>30</v>
      </c>
      <c r="AF21" s="18" t="s">
        <v>30</v>
      </c>
      <c r="AG21" s="17" t="s">
        <v>30</v>
      </c>
      <c r="AH21" s="17" t="s">
        <v>30</v>
      </c>
      <c r="AI21" s="17" t="s">
        <v>30</v>
      </c>
      <c r="AJ21" s="16" t="s">
        <v>30</v>
      </c>
      <c r="AK21" s="18" t="s">
        <v>30</v>
      </c>
      <c r="AL21" s="17" t="s">
        <v>30</v>
      </c>
      <c r="AM21" s="17" t="s">
        <v>30</v>
      </c>
      <c r="AN21" s="17" t="s">
        <v>30</v>
      </c>
      <c r="AO21" s="16" t="s">
        <v>30</v>
      </c>
      <c r="AP21" s="18" t="s">
        <v>30</v>
      </c>
      <c r="AQ21" s="17" t="s">
        <v>30</v>
      </c>
      <c r="AR21" s="17" t="s">
        <v>30</v>
      </c>
      <c r="AS21" s="17" t="s">
        <v>30</v>
      </c>
      <c r="AT21" s="16" t="s">
        <v>30</v>
      </c>
      <c r="AU21" s="18" t="s">
        <v>30</v>
      </c>
      <c r="AV21" s="17" t="s">
        <v>30</v>
      </c>
      <c r="AW21" s="17" t="s">
        <v>30</v>
      </c>
      <c r="AX21" s="17" t="s">
        <v>30</v>
      </c>
      <c r="AY21" s="16" t="s">
        <v>30</v>
      </c>
      <c r="AZ21" s="18" t="s">
        <v>30</v>
      </c>
      <c r="BA21" s="17" t="s">
        <v>30</v>
      </c>
      <c r="BB21" s="17" t="s">
        <v>30</v>
      </c>
      <c r="BC21" s="17" t="s">
        <v>30</v>
      </c>
      <c r="BD21" s="16" t="s">
        <v>30</v>
      </c>
      <c r="BE21" s="18" t="s">
        <v>30</v>
      </c>
      <c r="BF21" s="17" t="s">
        <v>30</v>
      </c>
      <c r="BG21" s="17" t="s">
        <v>30</v>
      </c>
      <c r="BH21" s="17" t="s">
        <v>30</v>
      </c>
      <c r="BI21" s="16" t="s">
        <v>30</v>
      </c>
      <c r="BJ21" s="18" t="s">
        <v>30</v>
      </c>
      <c r="BK21" s="17" t="s">
        <v>30</v>
      </c>
      <c r="BL21" s="17" t="s">
        <v>30</v>
      </c>
      <c r="BM21" s="17" t="s">
        <v>30</v>
      </c>
      <c r="BN21" s="16" t="s">
        <v>30</v>
      </c>
      <c r="BO21" s="86"/>
    </row>
    <row r="22" spans="1:67" s="7" customFormat="1" x14ac:dyDescent="0.2">
      <c r="A22" s="61"/>
      <c r="B22" s="62"/>
      <c r="C22" s="102"/>
      <c r="D22" s="103"/>
      <c r="E22" s="103"/>
      <c r="F22" s="103"/>
      <c r="G22" s="103"/>
      <c r="H22" s="103"/>
      <c r="I22" s="119" t="b">
        <f t="shared" si="9"/>
        <v>0</v>
      </c>
      <c r="J22" s="68"/>
      <c r="K22" s="68"/>
      <c r="L22" s="18" t="s">
        <v>30</v>
      </c>
      <c r="M22" s="68" t="s">
        <v>30</v>
      </c>
      <c r="N22" s="17" t="s">
        <v>30</v>
      </c>
      <c r="O22" s="17" t="s">
        <v>30</v>
      </c>
      <c r="P22" s="16" t="s">
        <v>30</v>
      </c>
      <c r="Q22" s="83" t="s">
        <v>30</v>
      </c>
      <c r="R22" s="20" t="s">
        <v>30</v>
      </c>
      <c r="S22" s="20" t="s">
        <v>30</v>
      </c>
      <c r="T22" s="20" t="s">
        <v>30</v>
      </c>
      <c r="U22" s="85" t="s">
        <v>30</v>
      </c>
      <c r="V22" s="83" t="s">
        <v>30</v>
      </c>
      <c r="W22" s="20" t="s">
        <v>30</v>
      </c>
      <c r="X22" s="20" t="s">
        <v>30</v>
      </c>
      <c r="Y22" s="20" t="s">
        <v>30</v>
      </c>
      <c r="Z22" s="85" t="s">
        <v>30</v>
      </c>
      <c r="AA22" s="18" t="s">
        <v>30</v>
      </c>
      <c r="AB22" s="17" t="s">
        <v>30</v>
      </c>
      <c r="AC22" s="17" t="s">
        <v>30</v>
      </c>
      <c r="AD22" s="17" t="s">
        <v>30</v>
      </c>
      <c r="AE22" s="16" t="s">
        <v>30</v>
      </c>
      <c r="AF22" s="18" t="s">
        <v>30</v>
      </c>
      <c r="AG22" s="17" t="s">
        <v>30</v>
      </c>
      <c r="AH22" s="17" t="s">
        <v>30</v>
      </c>
      <c r="AI22" s="17" t="s">
        <v>30</v>
      </c>
      <c r="AJ22" s="16" t="s">
        <v>30</v>
      </c>
      <c r="AK22" s="18" t="s">
        <v>30</v>
      </c>
      <c r="AL22" s="17" t="s">
        <v>30</v>
      </c>
      <c r="AM22" s="17" t="s">
        <v>30</v>
      </c>
      <c r="AN22" s="17" t="s">
        <v>30</v>
      </c>
      <c r="AO22" s="16" t="s">
        <v>30</v>
      </c>
      <c r="AP22" s="18" t="s">
        <v>30</v>
      </c>
      <c r="AQ22" s="17" t="s">
        <v>30</v>
      </c>
      <c r="AR22" s="17" t="s">
        <v>30</v>
      </c>
      <c r="AS22" s="17" t="s">
        <v>30</v>
      </c>
      <c r="AT22" s="16" t="s">
        <v>30</v>
      </c>
      <c r="AU22" s="18" t="s">
        <v>30</v>
      </c>
      <c r="AV22" s="17" t="s">
        <v>30</v>
      </c>
      <c r="AW22" s="17" t="s">
        <v>30</v>
      </c>
      <c r="AX22" s="17" t="s">
        <v>30</v>
      </c>
      <c r="AY22" s="16" t="s">
        <v>30</v>
      </c>
      <c r="AZ22" s="18" t="s">
        <v>30</v>
      </c>
      <c r="BA22" s="17" t="s">
        <v>30</v>
      </c>
      <c r="BB22" s="17" t="s">
        <v>30</v>
      </c>
      <c r="BC22" s="17" t="s">
        <v>30</v>
      </c>
      <c r="BD22" s="16" t="s">
        <v>30</v>
      </c>
      <c r="BE22" s="18" t="s">
        <v>30</v>
      </c>
      <c r="BF22" s="17" t="s">
        <v>30</v>
      </c>
      <c r="BG22" s="17" t="s">
        <v>30</v>
      </c>
      <c r="BH22" s="17" t="s">
        <v>30</v>
      </c>
      <c r="BI22" s="16" t="s">
        <v>30</v>
      </c>
      <c r="BJ22" s="18" t="s">
        <v>30</v>
      </c>
      <c r="BK22" s="17" t="s">
        <v>30</v>
      </c>
      <c r="BL22" s="17" t="s">
        <v>30</v>
      </c>
      <c r="BM22" s="17" t="s">
        <v>30</v>
      </c>
      <c r="BN22" s="16" t="s">
        <v>30</v>
      </c>
      <c r="BO22" s="86"/>
    </row>
    <row r="23" spans="1:67" x14ac:dyDescent="0.2">
      <c r="A23" s="61"/>
      <c r="B23" s="62"/>
      <c r="C23" s="102"/>
      <c r="D23" s="103"/>
      <c r="E23" s="103"/>
      <c r="F23" s="103"/>
      <c r="G23" s="103"/>
      <c r="H23" s="103"/>
      <c r="I23" s="119" t="b">
        <f t="shared" si="9"/>
        <v>0</v>
      </c>
      <c r="J23" s="68"/>
      <c r="K23" s="68"/>
      <c r="L23" s="18" t="s">
        <v>30</v>
      </c>
      <c r="M23" s="68" t="s">
        <v>30</v>
      </c>
      <c r="N23" s="17" t="s">
        <v>30</v>
      </c>
      <c r="O23" s="17" t="s">
        <v>30</v>
      </c>
      <c r="P23" s="16" t="s">
        <v>30</v>
      </c>
      <c r="Q23" s="83" t="s">
        <v>30</v>
      </c>
      <c r="R23" s="20" t="s">
        <v>30</v>
      </c>
      <c r="S23" s="20" t="s">
        <v>30</v>
      </c>
      <c r="T23" s="20" t="s">
        <v>30</v>
      </c>
      <c r="U23" s="85" t="s">
        <v>30</v>
      </c>
      <c r="V23" s="83" t="s">
        <v>30</v>
      </c>
      <c r="W23" s="20" t="s">
        <v>30</v>
      </c>
      <c r="X23" s="20" t="s">
        <v>30</v>
      </c>
      <c r="Y23" s="20" t="s">
        <v>30</v>
      </c>
      <c r="Z23" s="85" t="s">
        <v>30</v>
      </c>
      <c r="AA23" s="83" t="s">
        <v>30</v>
      </c>
      <c r="AB23" s="20" t="s">
        <v>30</v>
      </c>
      <c r="AC23" s="20" t="s">
        <v>30</v>
      </c>
      <c r="AD23" s="20" t="s">
        <v>30</v>
      </c>
      <c r="AE23" s="85" t="s">
        <v>30</v>
      </c>
      <c r="AF23" s="83" t="s">
        <v>30</v>
      </c>
      <c r="AG23" s="20" t="s">
        <v>30</v>
      </c>
      <c r="AH23" s="20" t="s">
        <v>30</v>
      </c>
      <c r="AI23" s="20" t="s">
        <v>30</v>
      </c>
      <c r="AJ23" s="85" t="s">
        <v>30</v>
      </c>
      <c r="AK23" s="83" t="s">
        <v>30</v>
      </c>
      <c r="AL23" s="20" t="s">
        <v>30</v>
      </c>
      <c r="AM23" s="20" t="s">
        <v>30</v>
      </c>
      <c r="AN23" s="20" t="s">
        <v>30</v>
      </c>
      <c r="AO23" s="85" t="s">
        <v>30</v>
      </c>
      <c r="AP23" s="18" t="s">
        <v>30</v>
      </c>
      <c r="AQ23" s="17" t="s">
        <v>30</v>
      </c>
      <c r="AR23" s="17" t="s">
        <v>30</v>
      </c>
      <c r="AS23" s="17" t="s">
        <v>30</v>
      </c>
      <c r="AT23" s="16" t="s">
        <v>30</v>
      </c>
      <c r="AU23" s="18" t="s">
        <v>30</v>
      </c>
      <c r="AV23" s="17" t="s">
        <v>30</v>
      </c>
      <c r="AW23" s="17" t="s">
        <v>30</v>
      </c>
      <c r="AX23" s="17" t="s">
        <v>30</v>
      </c>
      <c r="AY23" s="16" t="s">
        <v>30</v>
      </c>
      <c r="AZ23" s="18" t="s">
        <v>30</v>
      </c>
      <c r="BA23" s="17" t="s">
        <v>30</v>
      </c>
      <c r="BB23" s="17" t="s">
        <v>30</v>
      </c>
      <c r="BC23" s="17" t="s">
        <v>30</v>
      </c>
      <c r="BD23" s="16" t="s">
        <v>30</v>
      </c>
      <c r="BE23" s="18" t="s">
        <v>30</v>
      </c>
      <c r="BF23" s="17" t="s">
        <v>30</v>
      </c>
      <c r="BG23" s="17" t="s">
        <v>30</v>
      </c>
      <c r="BH23" s="17" t="s">
        <v>30</v>
      </c>
      <c r="BI23" s="16" t="s">
        <v>30</v>
      </c>
      <c r="BJ23" s="18" t="s">
        <v>30</v>
      </c>
      <c r="BK23" s="17" t="s">
        <v>30</v>
      </c>
      <c r="BL23" s="17" t="s">
        <v>30</v>
      </c>
      <c r="BM23" s="17" t="s">
        <v>30</v>
      </c>
      <c r="BN23" s="16" t="s">
        <v>30</v>
      </c>
      <c r="BO23" s="86"/>
    </row>
    <row r="24" spans="1:67" x14ac:dyDescent="0.2">
      <c r="A24" s="61"/>
      <c r="B24" s="62"/>
      <c r="C24" s="104"/>
      <c r="D24" s="111"/>
      <c r="E24" s="103"/>
      <c r="F24" s="103"/>
      <c r="G24" s="103"/>
      <c r="H24" s="103"/>
      <c r="I24" s="119" t="b">
        <f t="shared" si="9"/>
        <v>0</v>
      </c>
      <c r="J24" s="68"/>
      <c r="K24" s="68"/>
      <c r="L24" s="18" t="s">
        <v>30</v>
      </c>
      <c r="M24" s="68" t="s">
        <v>30</v>
      </c>
      <c r="N24" s="17" t="s">
        <v>30</v>
      </c>
      <c r="O24" s="17" t="s">
        <v>30</v>
      </c>
      <c r="P24" s="16" t="s">
        <v>30</v>
      </c>
      <c r="Q24" s="83" t="s">
        <v>30</v>
      </c>
      <c r="R24" s="20" t="s">
        <v>30</v>
      </c>
      <c r="S24" s="20" t="s">
        <v>30</v>
      </c>
      <c r="T24" s="20" t="s">
        <v>30</v>
      </c>
      <c r="U24" s="85" t="s">
        <v>30</v>
      </c>
      <c r="V24" s="83" t="s">
        <v>30</v>
      </c>
      <c r="W24" s="20" t="s">
        <v>30</v>
      </c>
      <c r="X24" s="20" t="s">
        <v>30</v>
      </c>
      <c r="Y24" s="20" t="s">
        <v>30</v>
      </c>
      <c r="Z24" s="85" t="s">
        <v>30</v>
      </c>
      <c r="AA24" s="83" t="s">
        <v>30</v>
      </c>
      <c r="AB24" s="20" t="s">
        <v>30</v>
      </c>
      <c r="AC24" s="20" t="s">
        <v>30</v>
      </c>
      <c r="AD24" s="20" t="s">
        <v>30</v>
      </c>
      <c r="AE24" s="85" t="s">
        <v>30</v>
      </c>
      <c r="AF24" s="83" t="s">
        <v>30</v>
      </c>
      <c r="AG24" s="20" t="s">
        <v>30</v>
      </c>
      <c r="AH24" s="20" t="s">
        <v>30</v>
      </c>
      <c r="AI24" s="20" t="s">
        <v>30</v>
      </c>
      <c r="AJ24" s="85" t="s">
        <v>30</v>
      </c>
      <c r="AK24" s="83" t="s">
        <v>30</v>
      </c>
      <c r="AL24" s="20" t="s">
        <v>30</v>
      </c>
      <c r="AM24" s="20" t="s">
        <v>30</v>
      </c>
      <c r="AN24" s="20" t="s">
        <v>30</v>
      </c>
      <c r="AO24" s="85" t="s">
        <v>30</v>
      </c>
      <c r="AP24" s="18" t="s">
        <v>30</v>
      </c>
      <c r="AQ24" s="17" t="s">
        <v>30</v>
      </c>
      <c r="AR24" s="17" t="s">
        <v>30</v>
      </c>
      <c r="AS24" s="17" t="s">
        <v>30</v>
      </c>
      <c r="AT24" s="16" t="s">
        <v>30</v>
      </c>
      <c r="AU24" s="18" t="s">
        <v>30</v>
      </c>
      <c r="AV24" s="17" t="s">
        <v>30</v>
      </c>
      <c r="AW24" s="17" t="s">
        <v>30</v>
      </c>
      <c r="AX24" s="17" t="s">
        <v>30</v>
      </c>
      <c r="AY24" s="16" t="s">
        <v>30</v>
      </c>
      <c r="AZ24" s="18" t="s">
        <v>30</v>
      </c>
      <c r="BA24" s="17" t="s">
        <v>30</v>
      </c>
      <c r="BB24" s="17" t="s">
        <v>30</v>
      </c>
      <c r="BC24" s="17" t="s">
        <v>30</v>
      </c>
      <c r="BD24" s="16" t="s">
        <v>30</v>
      </c>
      <c r="BE24" s="18" t="s">
        <v>30</v>
      </c>
      <c r="BF24" s="17" t="s">
        <v>30</v>
      </c>
      <c r="BG24" s="17" t="s">
        <v>30</v>
      </c>
      <c r="BH24" s="17" t="s">
        <v>30</v>
      </c>
      <c r="BI24" s="16" t="s">
        <v>30</v>
      </c>
      <c r="BJ24" s="18" t="s">
        <v>30</v>
      </c>
      <c r="BK24" s="17" t="s">
        <v>30</v>
      </c>
      <c r="BL24" s="17" t="s">
        <v>30</v>
      </c>
      <c r="BM24" s="17" t="s">
        <v>30</v>
      </c>
      <c r="BN24" s="16" t="s">
        <v>30</v>
      </c>
      <c r="BO24" s="86"/>
    </row>
    <row r="25" spans="1:67" x14ac:dyDescent="0.2">
      <c r="A25" s="61"/>
      <c r="B25" s="62"/>
      <c r="C25" s="102"/>
      <c r="D25" s="103"/>
      <c r="E25" s="103"/>
      <c r="F25" s="103"/>
      <c r="G25" s="103"/>
      <c r="H25" s="103"/>
      <c r="I25" s="119" t="b">
        <f t="shared" si="9"/>
        <v>0</v>
      </c>
      <c r="J25" s="68"/>
      <c r="K25" s="68"/>
      <c r="L25" s="26" t="s">
        <v>30</v>
      </c>
      <c r="M25" s="68" t="s">
        <v>30</v>
      </c>
      <c r="N25" s="25" t="s">
        <v>30</v>
      </c>
      <c r="O25" s="25" t="s">
        <v>30</v>
      </c>
      <c r="P25" s="82" t="s">
        <v>30</v>
      </c>
      <c r="Q25" s="83" t="s">
        <v>30</v>
      </c>
      <c r="R25" s="20" t="s">
        <v>30</v>
      </c>
      <c r="S25" s="20" t="s">
        <v>30</v>
      </c>
      <c r="T25" s="20" t="s">
        <v>30</v>
      </c>
      <c r="U25" s="85" t="s">
        <v>30</v>
      </c>
      <c r="V25" s="83" t="s">
        <v>30</v>
      </c>
      <c r="W25" s="20" t="s">
        <v>30</v>
      </c>
      <c r="X25" s="20" t="s">
        <v>30</v>
      </c>
      <c r="Y25" s="20" t="s">
        <v>30</v>
      </c>
      <c r="Z25" s="85" t="s">
        <v>30</v>
      </c>
      <c r="AA25" s="83" t="s">
        <v>30</v>
      </c>
      <c r="AB25" s="20" t="s">
        <v>30</v>
      </c>
      <c r="AC25" s="20" t="s">
        <v>30</v>
      </c>
      <c r="AD25" s="20" t="s">
        <v>30</v>
      </c>
      <c r="AE25" s="85" t="s">
        <v>30</v>
      </c>
      <c r="AF25" s="83" t="s">
        <v>30</v>
      </c>
      <c r="AG25" s="20" t="s">
        <v>30</v>
      </c>
      <c r="AH25" s="20" t="s">
        <v>30</v>
      </c>
      <c r="AI25" s="20" t="s">
        <v>30</v>
      </c>
      <c r="AJ25" s="85" t="s">
        <v>30</v>
      </c>
      <c r="AK25" s="83" t="s">
        <v>30</v>
      </c>
      <c r="AL25" s="20" t="s">
        <v>30</v>
      </c>
      <c r="AM25" s="20" t="s">
        <v>30</v>
      </c>
      <c r="AN25" s="20" t="s">
        <v>30</v>
      </c>
      <c r="AO25" s="85" t="s">
        <v>30</v>
      </c>
      <c r="AP25" s="18" t="s">
        <v>30</v>
      </c>
      <c r="AQ25" s="17" t="s">
        <v>30</v>
      </c>
      <c r="AR25" s="17" t="s">
        <v>30</v>
      </c>
      <c r="AS25" s="17" t="s">
        <v>30</v>
      </c>
      <c r="AT25" s="16" t="s">
        <v>30</v>
      </c>
      <c r="AU25" s="18" t="s">
        <v>30</v>
      </c>
      <c r="AV25" s="17" t="s">
        <v>30</v>
      </c>
      <c r="AW25" s="17" t="s">
        <v>30</v>
      </c>
      <c r="AX25" s="17" t="s">
        <v>30</v>
      </c>
      <c r="AY25" s="16" t="s">
        <v>30</v>
      </c>
      <c r="AZ25" s="18" t="s">
        <v>30</v>
      </c>
      <c r="BA25" s="17" t="s">
        <v>30</v>
      </c>
      <c r="BB25" s="17" t="s">
        <v>30</v>
      </c>
      <c r="BC25" s="17" t="s">
        <v>30</v>
      </c>
      <c r="BD25" s="16" t="s">
        <v>30</v>
      </c>
      <c r="BE25" s="18" t="s">
        <v>30</v>
      </c>
      <c r="BF25" s="17" t="s">
        <v>30</v>
      </c>
      <c r="BG25" s="17" t="s">
        <v>30</v>
      </c>
      <c r="BH25" s="17" t="s">
        <v>30</v>
      </c>
      <c r="BI25" s="16" t="s">
        <v>30</v>
      </c>
      <c r="BJ25" s="18" t="s">
        <v>30</v>
      </c>
      <c r="BK25" s="17" t="s">
        <v>30</v>
      </c>
      <c r="BL25" s="17" t="s">
        <v>30</v>
      </c>
      <c r="BM25" s="17" t="s">
        <v>30</v>
      </c>
      <c r="BN25" s="16" t="s">
        <v>30</v>
      </c>
      <c r="BO25" s="86"/>
    </row>
    <row r="26" spans="1:67" x14ac:dyDescent="0.2">
      <c r="A26" s="61"/>
      <c r="B26" s="62"/>
      <c r="C26" s="102"/>
      <c r="D26" s="103"/>
      <c r="E26" s="103"/>
      <c r="F26" s="103"/>
      <c r="G26" s="103"/>
      <c r="H26" s="103"/>
      <c r="I26" s="119" t="b">
        <f t="shared" si="9"/>
        <v>0</v>
      </c>
      <c r="J26" s="68"/>
      <c r="K26" s="68"/>
      <c r="L26" s="26" t="s">
        <v>30</v>
      </c>
      <c r="M26" s="68" t="s">
        <v>30</v>
      </c>
      <c r="N26" s="25" t="s">
        <v>30</v>
      </c>
      <c r="O26" s="25" t="s">
        <v>30</v>
      </c>
      <c r="P26" s="82" t="s">
        <v>30</v>
      </c>
      <c r="Q26" s="83" t="s">
        <v>30</v>
      </c>
      <c r="R26" s="20" t="s">
        <v>30</v>
      </c>
      <c r="S26" s="20" t="s">
        <v>30</v>
      </c>
      <c r="T26" s="20" t="s">
        <v>30</v>
      </c>
      <c r="U26" s="85" t="s">
        <v>30</v>
      </c>
      <c r="V26" s="83" t="s">
        <v>30</v>
      </c>
      <c r="W26" s="20" t="s">
        <v>30</v>
      </c>
      <c r="X26" s="20" t="s">
        <v>30</v>
      </c>
      <c r="Y26" s="20" t="s">
        <v>30</v>
      </c>
      <c r="Z26" s="85" t="s">
        <v>30</v>
      </c>
      <c r="AA26" s="83" t="s">
        <v>30</v>
      </c>
      <c r="AB26" s="20" t="s">
        <v>30</v>
      </c>
      <c r="AC26" s="20" t="s">
        <v>30</v>
      </c>
      <c r="AD26" s="20" t="s">
        <v>30</v>
      </c>
      <c r="AE26" s="85" t="s">
        <v>30</v>
      </c>
      <c r="AF26" s="83" t="s">
        <v>30</v>
      </c>
      <c r="AG26" s="20" t="s">
        <v>30</v>
      </c>
      <c r="AH26" s="20" t="s">
        <v>30</v>
      </c>
      <c r="AI26" s="20" t="s">
        <v>30</v>
      </c>
      <c r="AJ26" s="85" t="s">
        <v>30</v>
      </c>
      <c r="AK26" s="83" t="s">
        <v>30</v>
      </c>
      <c r="AL26" s="20" t="s">
        <v>30</v>
      </c>
      <c r="AM26" s="20" t="s">
        <v>30</v>
      </c>
      <c r="AN26" s="20" t="s">
        <v>30</v>
      </c>
      <c r="AO26" s="85" t="s">
        <v>30</v>
      </c>
      <c r="AP26" s="18" t="s">
        <v>30</v>
      </c>
      <c r="AQ26" s="17" t="s">
        <v>30</v>
      </c>
      <c r="AR26" s="17" t="s">
        <v>30</v>
      </c>
      <c r="AS26" s="17" t="s">
        <v>30</v>
      </c>
      <c r="AT26" s="16" t="s">
        <v>30</v>
      </c>
      <c r="AU26" s="18" t="s">
        <v>30</v>
      </c>
      <c r="AV26" s="17" t="s">
        <v>30</v>
      </c>
      <c r="AW26" s="17" t="s">
        <v>30</v>
      </c>
      <c r="AX26" s="17" t="s">
        <v>30</v>
      </c>
      <c r="AY26" s="16" t="s">
        <v>30</v>
      </c>
      <c r="AZ26" s="18" t="s">
        <v>30</v>
      </c>
      <c r="BA26" s="17" t="s">
        <v>30</v>
      </c>
      <c r="BB26" s="17" t="s">
        <v>30</v>
      </c>
      <c r="BC26" s="17" t="s">
        <v>30</v>
      </c>
      <c r="BD26" s="16" t="s">
        <v>30</v>
      </c>
      <c r="BE26" s="18" t="s">
        <v>30</v>
      </c>
      <c r="BF26" s="17" t="s">
        <v>30</v>
      </c>
      <c r="BG26" s="17" t="s">
        <v>30</v>
      </c>
      <c r="BH26" s="17" t="s">
        <v>30</v>
      </c>
      <c r="BI26" s="16" t="s">
        <v>30</v>
      </c>
      <c r="BJ26" s="18" t="s">
        <v>30</v>
      </c>
      <c r="BK26" s="17" t="s">
        <v>30</v>
      </c>
      <c r="BL26" s="17" t="s">
        <v>30</v>
      </c>
      <c r="BM26" s="17" t="s">
        <v>30</v>
      </c>
      <c r="BN26" s="16" t="s">
        <v>30</v>
      </c>
      <c r="BO26" s="86"/>
    </row>
    <row r="27" spans="1:67" x14ac:dyDescent="0.2">
      <c r="A27" s="61"/>
      <c r="B27" s="62"/>
      <c r="C27" s="102"/>
      <c r="D27" s="103"/>
      <c r="E27" s="103"/>
      <c r="F27" s="103"/>
      <c r="G27" s="103"/>
      <c r="H27" s="103"/>
      <c r="I27" s="119" t="b">
        <f t="shared" si="9"/>
        <v>0</v>
      </c>
      <c r="J27" s="68"/>
      <c r="K27" s="68"/>
      <c r="L27" s="26" t="s">
        <v>30</v>
      </c>
      <c r="M27" s="68" t="s">
        <v>30</v>
      </c>
      <c r="N27" s="25" t="s">
        <v>30</v>
      </c>
      <c r="O27" s="25" t="s">
        <v>30</v>
      </c>
      <c r="P27" s="82" t="s">
        <v>30</v>
      </c>
      <c r="Q27" s="83" t="s">
        <v>30</v>
      </c>
      <c r="R27" s="20" t="s">
        <v>30</v>
      </c>
      <c r="S27" s="20" t="s">
        <v>30</v>
      </c>
      <c r="T27" s="20" t="s">
        <v>30</v>
      </c>
      <c r="U27" s="85" t="s">
        <v>30</v>
      </c>
      <c r="V27" s="83" t="s">
        <v>30</v>
      </c>
      <c r="W27" s="20" t="s">
        <v>30</v>
      </c>
      <c r="X27" s="20" t="s">
        <v>30</v>
      </c>
      <c r="Y27" s="20" t="s">
        <v>30</v>
      </c>
      <c r="Z27" s="85" t="s">
        <v>30</v>
      </c>
      <c r="AA27" s="83" t="s">
        <v>30</v>
      </c>
      <c r="AB27" s="20" t="s">
        <v>30</v>
      </c>
      <c r="AC27" s="20" t="s">
        <v>30</v>
      </c>
      <c r="AD27" s="20" t="s">
        <v>30</v>
      </c>
      <c r="AE27" s="85" t="s">
        <v>30</v>
      </c>
      <c r="AF27" s="83" t="s">
        <v>30</v>
      </c>
      <c r="AG27" s="20" t="s">
        <v>30</v>
      </c>
      <c r="AH27" s="20" t="s">
        <v>30</v>
      </c>
      <c r="AI27" s="20" t="s">
        <v>30</v>
      </c>
      <c r="AJ27" s="85" t="s">
        <v>30</v>
      </c>
      <c r="AK27" s="83" t="s">
        <v>30</v>
      </c>
      <c r="AL27" s="20" t="s">
        <v>30</v>
      </c>
      <c r="AM27" s="20" t="s">
        <v>30</v>
      </c>
      <c r="AN27" s="20" t="s">
        <v>30</v>
      </c>
      <c r="AO27" s="85" t="s">
        <v>30</v>
      </c>
      <c r="AP27" s="18" t="s">
        <v>30</v>
      </c>
      <c r="AQ27" s="17" t="s">
        <v>30</v>
      </c>
      <c r="AR27" s="17" t="s">
        <v>30</v>
      </c>
      <c r="AS27" s="17" t="s">
        <v>30</v>
      </c>
      <c r="AT27" s="16" t="s">
        <v>30</v>
      </c>
      <c r="AU27" s="18" t="s">
        <v>30</v>
      </c>
      <c r="AV27" s="17" t="s">
        <v>30</v>
      </c>
      <c r="AW27" s="17" t="s">
        <v>30</v>
      </c>
      <c r="AX27" s="17" t="s">
        <v>30</v>
      </c>
      <c r="AY27" s="16" t="s">
        <v>30</v>
      </c>
      <c r="AZ27" s="18" t="s">
        <v>30</v>
      </c>
      <c r="BA27" s="17" t="s">
        <v>30</v>
      </c>
      <c r="BB27" s="17" t="s">
        <v>30</v>
      </c>
      <c r="BC27" s="17" t="s">
        <v>30</v>
      </c>
      <c r="BD27" s="16" t="s">
        <v>30</v>
      </c>
      <c r="BE27" s="18" t="s">
        <v>30</v>
      </c>
      <c r="BF27" s="17" t="s">
        <v>30</v>
      </c>
      <c r="BG27" s="17" t="s">
        <v>30</v>
      </c>
      <c r="BH27" s="17" t="s">
        <v>30</v>
      </c>
      <c r="BI27" s="16" t="s">
        <v>30</v>
      </c>
      <c r="BJ27" s="18" t="s">
        <v>30</v>
      </c>
      <c r="BK27" s="17" t="s">
        <v>30</v>
      </c>
      <c r="BL27" s="17" t="s">
        <v>30</v>
      </c>
      <c r="BM27" s="17" t="s">
        <v>30</v>
      </c>
      <c r="BN27" s="16" t="s">
        <v>30</v>
      </c>
      <c r="BO27" s="86"/>
    </row>
    <row r="28" spans="1:67" x14ac:dyDescent="0.2">
      <c r="A28" s="61"/>
      <c r="B28" s="62"/>
      <c r="C28" s="102"/>
      <c r="D28" s="103"/>
      <c r="E28" s="103"/>
      <c r="F28" s="103"/>
      <c r="G28" s="103"/>
      <c r="H28" s="103"/>
      <c r="I28" s="119" t="b">
        <f t="shared" si="9"/>
        <v>0</v>
      </c>
      <c r="J28" s="68"/>
      <c r="K28" s="68"/>
      <c r="L28" s="26" t="s">
        <v>30</v>
      </c>
      <c r="M28" s="68" t="s">
        <v>30</v>
      </c>
      <c r="N28" s="25" t="s">
        <v>30</v>
      </c>
      <c r="O28" s="25" t="s">
        <v>30</v>
      </c>
      <c r="P28" s="82" t="s">
        <v>30</v>
      </c>
      <c r="Q28" s="83" t="s">
        <v>30</v>
      </c>
      <c r="R28" s="20" t="s">
        <v>30</v>
      </c>
      <c r="S28" s="20" t="s">
        <v>30</v>
      </c>
      <c r="T28" s="20" t="s">
        <v>30</v>
      </c>
      <c r="U28" s="85" t="s">
        <v>30</v>
      </c>
      <c r="V28" s="83" t="s">
        <v>30</v>
      </c>
      <c r="W28" s="20" t="s">
        <v>30</v>
      </c>
      <c r="X28" s="20" t="s">
        <v>30</v>
      </c>
      <c r="Y28" s="20" t="s">
        <v>30</v>
      </c>
      <c r="Z28" s="85" t="s">
        <v>30</v>
      </c>
      <c r="AA28" s="83" t="s">
        <v>30</v>
      </c>
      <c r="AB28" s="20" t="s">
        <v>30</v>
      </c>
      <c r="AC28" s="20" t="s">
        <v>30</v>
      </c>
      <c r="AD28" s="20" t="s">
        <v>30</v>
      </c>
      <c r="AE28" s="85" t="s">
        <v>30</v>
      </c>
      <c r="AF28" s="83" t="s">
        <v>30</v>
      </c>
      <c r="AG28" s="20" t="s">
        <v>30</v>
      </c>
      <c r="AH28" s="20" t="s">
        <v>30</v>
      </c>
      <c r="AI28" s="20" t="s">
        <v>30</v>
      </c>
      <c r="AJ28" s="85" t="s">
        <v>30</v>
      </c>
      <c r="AK28" s="83" t="s">
        <v>30</v>
      </c>
      <c r="AL28" s="20" t="s">
        <v>30</v>
      </c>
      <c r="AM28" s="20" t="s">
        <v>30</v>
      </c>
      <c r="AN28" s="20" t="s">
        <v>30</v>
      </c>
      <c r="AO28" s="85" t="s">
        <v>30</v>
      </c>
      <c r="AP28" s="18" t="s">
        <v>30</v>
      </c>
      <c r="AQ28" s="17" t="s">
        <v>30</v>
      </c>
      <c r="AR28" s="17" t="s">
        <v>30</v>
      </c>
      <c r="AS28" s="17" t="s">
        <v>30</v>
      </c>
      <c r="AT28" s="16" t="s">
        <v>30</v>
      </c>
      <c r="AU28" s="18" t="s">
        <v>30</v>
      </c>
      <c r="AV28" s="17" t="s">
        <v>30</v>
      </c>
      <c r="AW28" s="17" t="s">
        <v>30</v>
      </c>
      <c r="AX28" s="17" t="s">
        <v>30</v>
      </c>
      <c r="AY28" s="16" t="s">
        <v>30</v>
      </c>
      <c r="AZ28" s="18" t="s">
        <v>30</v>
      </c>
      <c r="BA28" s="17" t="s">
        <v>30</v>
      </c>
      <c r="BB28" s="17" t="s">
        <v>30</v>
      </c>
      <c r="BC28" s="17" t="s">
        <v>30</v>
      </c>
      <c r="BD28" s="16" t="s">
        <v>30</v>
      </c>
      <c r="BE28" s="18" t="s">
        <v>30</v>
      </c>
      <c r="BF28" s="17" t="s">
        <v>30</v>
      </c>
      <c r="BG28" s="17" t="s">
        <v>30</v>
      </c>
      <c r="BH28" s="17" t="s">
        <v>30</v>
      </c>
      <c r="BI28" s="16" t="s">
        <v>30</v>
      </c>
      <c r="BJ28" s="18" t="s">
        <v>30</v>
      </c>
      <c r="BK28" s="17" t="s">
        <v>30</v>
      </c>
      <c r="BL28" s="17" t="s">
        <v>30</v>
      </c>
      <c r="BM28" s="17" t="s">
        <v>30</v>
      </c>
      <c r="BN28" s="16" t="s">
        <v>30</v>
      </c>
      <c r="BO28" s="86"/>
    </row>
    <row r="29" spans="1:67" x14ac:dyDescent="0.2">
      <c r="A29" s="61"/>
      <c r="B29" s="62"/>
      <c r="C29" s="102"/>
      <c r="D29" s="103"/>
      <c r="E29" s="103"/>
      <c r="F29" s="103"/>
      <c r="G29" s="103"/>
      <c r="H29" s="103"/>
      <c r="I29" s="119" t="b">
        <f t="shared" si="9"/>
        <v>0</v>
      </c>
      <c r="J29" s="68"/>
      <c r="K29" s="68"/>
      <c r="L29" s="26" t="s">
        <v>30</v>
      </c>
      <c r="M29" s="68" t="s">
        <v>30</v>
      </c>
      <c r="N29" s="25" t="s">
        <v>30</v>
      </c>
      <c r="O29" s="25" t="s">
        <v>30</v>
      </c>
      <c r="P29" s="82" t="s">
        <v>30</v>
      </c>
      <c r="Q29" s="83" t="s">
        <v>30</v>
      </c>
      <c r="R29" s="20" t="s">
        <v>30</v>
      </c>
      <c r="S29" s="20" t="s">
        <v>30</v>
      </c>
      <c r="T29" s="20" t="s">
        <v>30</v>
      </c>
      <c r="U29" s="85" t="s">
        <v>30</v>
      </c>
      <c r="V29" s="83" t="s">
        <v>30</v>
      </c>
      <c r="W29" s="20" t="s">
        <v>30</v>
      </c>
      <c r="X29" s="20" t="s">
        <v>30</v>
      </c>
      <c r="Y29" s="20" t="s">
        <v>30</v>
      </c>
      <c r="Z29" s="85" t="s">
        <v>30</v>
      </c>
      <c r="AA29" s="83" t="s">
        <v>30</v>
      </c>
      <c r="AB29" s="20" t="s">
        <v>30</v>
      </c>
      <c r="AC29" s="20" t="s">
        <v>30</v>
      </c>
      <c r="AD29" s="20" t="s">
        <v>30</v>
      </c>
      <c r="AE29" s="85" t="s">
        <v>30</v>
      </c>
      <c r="AF29" s="83" t="s">
        <v>30</v>
      </c>
      <c r="AG29" s="20" t="s">
        <v>30</v>
      </c>
      <c r="AH29" s="20" t="s">
        <v>30</v>
      </c>
      <c r="AI29" s="20" t="s">
        <v>30</v>
      </c>
      <c r="AJ29" s="85" t="s">
        <v>30</v>
      </c>
      <c r="AK29" s="83" t="s">
        <v>30</v>
      </c>
      <c r="AL29" s="20" t="s">
        <v>30</v>
      </c>
      <c r="AM29" s="20" t="s">
        <v>30</v>
      </c>
      <c r="AN29" s="20" t="s">
        <v>30</v>
      </c>
      <c r="AO29" s="85" t="s">
        <v>30</v>
      </c>
      <c r="AP29" s="18" t="s">
        <v>30</v>
      </c>
      <c r="AQ29" s="17" t="s">
        <v>30</v>
      </c>
      <c r="AR29" s="17" t="s">
        <v>30</v>
      </c>
      <c r="AS29" s="17" t="s">
        <v>30</v>
      </c>
      <c r="AT29" s="16" t="s">
        <v>30</v>
      </c>
      <c r="AU29" s="18" t="s">
        <v>30</v>
      </c>
      <c r="AV29" s="17" t="s">
        <v>30</v>
      </c>
      <c r="AW29" s="17" t="s">
        <v>30</v>
      </c>
      <c r="AX29" s="17" t="s">
        <v>30</v>
      </c>
      <c r="AY29" s="16" t="s">
        <v>30</v>
      </c>
      <c r="AZ29" s="18" t="s">
        <v>30</v>
      </c>
      <c r="BA29" s="17" t="s">
        <v>30</v>
      </c>
      <c r="BB29" s="17" t="s">
        <v>30</v>
      </c>
      <c r="BC29" s="17" t="s">
        <v>30</v>
      </c>
      <c r="BD29" s="16" t="s">
        <v>30</v>
      </c>
      <c r="BE29" s="18" t="s">
        <v>30</v>
      </c>
      <c r="BF29" s="17" t="s">
        <v>30</v>
      </c>
      <c r="BG29" s="17" t="s">
        <v>30</v>
      </c>
      <c r="BH29" s="17" t="s">
        <v>30</v>
      </c>
      <c r="BI29" s="16" t="s">
        <v>30</v>
      </c>
      <c r="BJ29" s="18" t="s">
        <v>30</v>
      </c>
      <c r="BK29" s="17" t="s">
        <v>30</v>
      </c>
      <c r="BL29" s="17" t="s">
        <v>30</v>
      </c>
      <c r="BM29" s="17" t="s">
        <v>30</v>
      </c>
      <c r="BN29" s="16" t="s">
        <v>30</v>
      </c>
      <c r="BO29" s="86"/>
    </row>
    <row r="30" spans="1:67" x14ac:dyDescent="0.2">
      <c r="A30" s="61"/>
      <c r="B30" s="62"/>
      <c r="C30" s="102"/>
      <c r="D30" s="103"/>
      <c r="E30" s="103"/>
      <c r="F30" s="103"/>
      <c r="G30" s="103"/>
      <c r="H30" s="103"/>
      <c r="I30" s="119" t="b">
        <f t="shared" si="9"/>
        <v>0</v>
      </c>
      <c r="J30" s="68"/>
      <c r="K30" s="68"/>
      <c r="L30" s="26" t="s">
        <v>30</v>
      </c>
      <c r="M30" s="68" t="s">
        <v>30</v>
      </c>
      <c r="N30" s="25" t="s">
        <v>30</v>
      </c>
      <c r="O30" s="25" t="s">
        <v>30</v>
      </c>
      <c r="P30" s="82" t="s">
        <v>30</v>
      </c>
      <c r="Q30" s="83" t="s">
        <v>30</v>
      </c>
      <c r="R30" s="20" t="s">
        <v>30</v>
      </c>
      <c r="S30" s="20" t="s">
        <v>30</v>
      </c>
      <c r="T30" s="20" t="s">
        <v>30</v>
      </c>
      <c r="U30" s="85" t="s">
        <v>30</v>
      </c>
      <c r="V30" s="83" t="s">
        <v>30</v>
      </c>
      <c r="W30" s="20" t="s">
        <v>30</v>
      </c>
      <c r="X30" s="20" t="s">
        <v>30</v>
      </c>
      <c r="Y30" s="20" t="s">
        <v>30</v>
      </c>
      <c r="Z30" s="85" t="s">
        <v>30</v>
      </c>
      <c r="AA30" s="83" t="s">
        <v>30</v>
      </c>
      <c r="AB30" s="20" t="s">
        <v>30</v>
      </c>
      <c r="AC30" s="20" t="s">
        <v>30</v>
      </c>
      <c r="AD30" s="20" t="s">
        <v>30</v>
      </c>
      <c r="AE30" s="85" t="s">
        <v>30</v>
      </c>
      <c r="AF30" s="83" t="s">
        <v>30</v>
      </c>
      <c r="AG30" s="20" t="s">
        <v>30</v>
      </c>
      <c r="AH30" s="20" t="s">
        <v>30</v>
      </c>
      <c r="AI30" s="20" t="s">
        <v>30</v>
      </c>
      <c r="AJ30" s="85" t="s">
        <v>30</v>
      </c>
      <c r="AK30" s="83" t="s">
        <v>30</v>
      </c>
      <c r="AL30" s="20" t="s">
        <v>30</v>
      </c>
      <c r="AM30" s="20" t="s">
        <v>30</v>
      </c>
      <c r="AN30" s="20" t="s">
        <v>30</v>
      </c>
      <c r="AO30" s="85" t="s">
        <v>30</v>
      </c>
      <c r="AP30" s="18" t="s">
        <v>30</v>
      </c>
      <c r="AQ30" s="17" t="s">
        <v>30</v>
      </c>
      <c r="AR30" s="17" t="s">
        <v>30</v>
      </c>
      <c r="AS30" s="17" t="s">
        <v>30</v>
      </c>
      <c r="AT30" s="16" t="s">
        <v>30</v>
      </c>
      <c r="AU30" s="18" t="s">
        <v>30</v>
      </c>
      <c r="AV30" s="17" t="s">
        <v>30</v>
      </c>
      <c r="AW30" s="17" t="s">
        <v>30</v>
      </c>
      <c r="AX30" s="17" t="s">
        <v>30</v>
      </c>
      <c r="AY30" s="16" t="s">
        <v>30</v>
      </c>
      <c r="AZ30" s="18" t="s">
        <v>30</v>
      </c>
      <c r="BA30" s="17" t="s">
        <v>30</v>
      </c>
      <c r="BB30" s="17" t="s">
        <v>30</v>
      </c>
      <c r="BC30" s="17" t="s">
        <v>30</v>
      </c>
      <c r="BD30" s="16" t="s">
        <v>30</v>
      </c>
      <c r="BE30" s="18" t="s">
        <v>30</v>
      </c>
      <c r="BF30" s="17" t="s">
        <v>30</v>
      </c>
      <c r="BG30" s="17" t="s">
        <v>30</v>
      </c>
      <c r="BH30" s="17" t="s">
        <v>30</v>
      </c>
      <c r="BI30" s="16" t="s">
        <v>30</v>
      </c>
      <c r="BJ30" s="18" t="s">
        <v>30</v>
      </c>
      <c r="BK30" s="17" t="s">
        <v>30</v>
      </c>
      <c r="BL30" s="17" t="s">
        <v>30</v>
      </c>
      <c r="BM30" s="17" t="s">
        <v>30</v>
      </c>
      <c r="BN30" s="16" t="s">
        <v>30</v>
      </c>
      <c r="BO30" s="86"/>
    </row>
    <row r="31" spans="1:67" x14ac:dyDescent="0.2">
      <c r="A31" s="61"/>
      <c r="B31" s="62"/>
      <c r="C31" s="102"/>
      <c r="D31" s="103"/>
      <c r="E31" s="103"/>
      <c r="F31" s="103"/>
      <c r="G31" s="103"/>
      <c r="H31" s="103"/>
      <c r="I31" s="119" t="b">
        <f t="shared" si="9"/>
        <v>0</v>
      </c>
      <c r="J31" s="68"/>
      <c r="K31" s="68"/>
      <c r="L31" s="26" t="s">
        <v>30</v>
      </c>
      <c r="M31" s="68" t="s">
        <v>30</v>
      </c>
      <c r="N31" s="25" t="s">
        <v>30</v>
      </c>
      <c r="O31" s="25" t="s">
        <v>30</v>
      </c>
      <c r="P31" s="82" t="s">
        <v>30</v>
      </c>
      <c r="Q31" s="83" t="s">
        <v>30</v>
      </c>
      <c r="R31" s="20" t="s">
        <v>30</v>
      </c>
      <c r="S31" s="20" t="s">
        <v>30</v>
      </c>
      <c r="T31" s="20" t="s">
        <v>30</v>
      </c>
      <c r="U31" s="85" t="s">
        <v>30</v>
      </c>
      <c r="V31" s="83" t="s">
        <v>30</v>
      </c>
      <c r="W31" s="20" t="s">
        <v>30</v>
      </c>
      <c r="X31" s="20" t="s">
        <v>30</v>
      </c>
      <c r="Y31" s="20" t="s">
        <v>30</v>
      </c>
      <c r="Z31" s="85" t="s">
        <v>30</v>
      </c>
      <c r="AA31" s="83" t="s">
        <v>30</v>
      </c>
      <c r="AB31" s="20" t="s">
        <v>30</v>
      </c>
      <c r="AC31" s="20" t="s">
        <v>30</v>
      </c>
      <c r="AD31" s="20" t="s">
        <v>30</v>
      </c>
      <c r="AE31" s="85" t="s">
        <v>30</v>
      </c>
      <c r="AF31" s="83" t="s">
        <v>30</v>
      </c>
      <c r="AG31" s="20" t="s">
        <v>30</v>
      </c>
      <c r="AH31" s="20" t="s">
        <v>30</v>
      </c>
      <c r="AI31" s="20" t="s">
        <v>30</v>
      </c>
      <c r="AJ31" s="85" t="s">
        <v>30</v>
      </c>
      <c r="AK31" s="83" t="s">
        <v>30</v>
      </c>
      <c r="AL31" s="20" t="s">
        <v>30</v>
      </c>
      <c r="AM31" s="20" t="s">
        <v>30</v>
      </c>
      <c r="AN31" s="20" t="s">
        <v>30</v>
      </c>
      <c r="AO31" s="85" t="s">
        <v>30</v>
      </c>
      <c r="AP31" s="18" t="s">
        <v>30</v>
      </c>
      <c r="AQ31" s="17" t="s">
        <v>30</v>
      </c>
      <c r="AR31" s="17" t="s">
        <v>30</v>
      </c>
      <c r="AS31" s="17" t="s">
        <v>30</v>
      </c>
      <c r="AT31" s="16" t="s">
        <v>30</v>
      </c>
      <c r="AU31" s="18" t="s">
        <v>30</v>
      </c>
      <c r="AV31" s="17" t="s">
        <v>30</v>
      </c>
      <c r="AW31" s="17" t="s">
        <v>30</v>
      </c>
      <c r="AX31" s="17" t="s">
        <v>30</v>
      </c>
      <c r="AY31" s="16" t="s">
        <v>30</v>
      </c>
      <c r="AZ31" s="18" t="s">
        <v>30</v>
      </c>
      <c r="BA31" s="17" t="s">
        <v>30</v>
      </c>
      <c r="BB31" s="17" t="s">
        <v>30</v>
      </c>
      <c r="BC31" s="17" t="s">
        <v>30</v>
      </c>
      <c r="BD31" s="16" t="s">
        <v>30</v>
      </c>
      <c r="BE31" s="18" t="s">
        <v>30</v>
      </c>
      <c r="BF31" s="17" t="s">
        <v>30</v>
      </c>
      <c r="BG31" s="17" t="s">
        <v>30</v>
      </c>
      <c r="BH31" s="17" t="s">
        <v>30</v>
      </c>
      <c r="BI31" s="16" t="s">
        <v>30</v>
      </c>
      <c r="BJ31" s="18" t="s">
        <v>30</v>
      </c>
      <c r="BK31" s="17" t="s">
        <v>30</v>
      </c>
      <c r="BL31" s="17" t="s">
        <v>30</v>
      </c>
      <c r="BM31" s="17" t="s">
        <v>30</v>
      </c>
      <c r="BN31" s="16" t="s">
        <v>30</v>
      </c>
      <c r="BO31" s="86"/>
    </row>
    <row r="32" spans="1:67" x14ac:dyDescent="0.2">
      <c r="A32" s="61"/>
      <c r="B32" s="62"/>
      <c r="C32" s="102"/>
      <c r="D32" s="103"/>
      <c r="E32" s="103"/>
      <c r="F32" s="103"/>
      <c r="G32" s="103"/>
      <c r="H32" s="103"/>
      <c r="I32" s="119" t="b">
        <f t="shared" si="9"/>
        <v>0</v>
      </c>
      <c r="J32" s="68"/>
      <c r="K32" s="68"/>
      <c r="L32" s="26" t="s">
        <v>30</v>
      </c>
      <c r="M32" s="68" t="s">
        <v>30</v>
      </c>
      <c r="N32" s="25" t="s">
        <v>30</v>
      </c>
      <c r="O32" s="25" t="s">
        <v>30</v>
      </c>
      <c r="P32" s="82" t="s">
        <v>30</v>
      </c>
      <c r="Q32" s="83" t="s">
        <v>30</v>
      </c>
      <c r="R32" s="20" t="s">
        <v>30</v>
      </c>
      <c r="S32" s="20" t="s">
        <v>30</v>
      </c>
      <c r="T32" s="20" t="s">
        <v>30</v>
      </c>
      <c r="U32" s="85" t="s">
        <v>30</v>
      </c>
      <c r="V32" s="83" t="s">
        <v>30</v>
      </c>
      <c r="W32" s="20" t="s">
        <v>30</v>
      </c>
      <c r="X32" s="20" t="s">
        <v>30</v>
      </c>
      <c r="Y32" s="20" t="s">
        <v>30</v>
      </c>
      <c r="Z32" s="85" t="s">
        <v>30</v>
      </c>
      <c r="AA32" s="83" t="s">
        <v>30</v>
      </c>
      <c r="AB32" s="20" t="s">
        <v>30</v>
      </c>
      <c r="AC32" s="20" t="s">
        <v>30</v>
      </c>
      <c r="AD32" s="20" t="s">
        <v>30</v>
      </c>
      <c r="AE32" s="85" t="s">
        <v>30</v>
      </c>
      <c r="AF32" s="83" t="s">
        <v>30</v>
      </c>
      <c r="AG32" s="20" t="s">
        <v>30</v>
      </c>
      <c r="AH32" s="20" t="s">
        <v>30</v>
      </c>
      <c r="AI32" s="20" t="s">
        <v>30</v>
      </c>
      <c r="AJ32" s="85" t="s">
        <v>30</v>
      </c>
      <c r="AK32" s="83" t="s">
        <v>30</v>
      </c>
      <c r="AL32" s="20" t="s">
        <v>30</v>
      </c>
      <c r="AM32" s="20" t="s">
        <v>30</v>
      </c>
      <c r="AN32" s="20" t="s">
        <v>30</v>
      </c>
      <c r="AO32" s="85" t="s">
        <v>30</v>
      </c>
      <c r="AP32" s="18" t="s">
        <v>30</v>
      </c>
      <c r="AQ32" s="17" t="s">
        <v>30</v>
      </c>
      <c r="AR32" s="17" t="s">
        <v>30</v>
      </c>
      <c r="AS32" s="17" t="s">
        <v>30</v>
      </c>
      <c r="AT32" s="16" t="s">
        <v>30</v>
      </c>
      <c r="AU32" s="18" t="s">
        <v>30</v>
      </c>
      <c r="AV32" s="17" t="s">
        <v>30</v>
      </c>
      <c r="AW32" s="17" t="s">
        <v>30</v>
      </c>
      <c r="AX32" s="17" t="s">
        <v>30</v>
      </c>
      <c r="AY32" s="16" t="s">
        <v>30</v>
      </c>
      <c r="AZ32" s="18" t="s">
        <v>30</v>
      </c>
      <c r="BA32" s="17" t="s">
        <v>30</v>
      </c>
      <c r="BB32" s="17" t="s">
        <v>30</v>
      </c>
      <c r="BC32" s="17" t="s">
        <v>30</v>
      </c>
      <c r="BD32" s="16" t="s">
        <v>30</v>
      </c>
      <c r="BE32" s="18" t="s">
        <v>30</v>
      </c>
      <c r="BF32" s="17" t="s">
        <v>30</v>
      </c>
      <c r="BG32" s="17" t="s">
        <v>30</v>
      </c>
      <c r="BH32" s="17" t="s">
        <v>30</v>
      </c>
      <c r="BI32" s="16" t="s">
        <v>30</v>
      </c>
      <c r="BJ32" s="18" t="s">
        <v>30</v>
      </c>
      <c r="BK32" s="17" t="s">
        <v>30</v>
      </c>
      <c r="BL32" s="17" t="s">
        <v>30</v>
      </c>
      <c r="BM32" s="17" t="s">
        <v>30</v>
      </c>
      <c r="BN32" s="16" t="s">
        <v>30</v>
      </c>
      <c r="BO32" s="86"/>
    </row>
    <row r="33" spans="1:67" x14ac:dyDescent="0.2">
      <c r="A33" s="61"/>
      <c r="B33" s="62"/>
      <c r="C33" s="102"/>
      <c r="D33" s="103"/>
      <c r="E33" s="103"/>
      <c r="F33" s="103"/>
      <c r="G33" s="103"/>
      <c r="H33" s="103"/>
      <c r="I33" s="119" t="b">
        <f t="shared" si="9"/>
        <v>0</v>
      </c>
      <c r="J33" s="68"/>
      <c r="K33" s="68"/>
      <c r="L33" s="26" t="s">
        <v>30</v>
      </c>
      <c r="M33" s="68" t="s">
        <v>30</v>
      </c>
      <c r="N33" s="25" t="s">
        <v>30</v>
      </c>
      <c r="O33" s="25" t="s">
        <v>30</v>
      </c>
      <c r="P33" s="82" t="s">
        <v>30</v>
      </c>
      <c r="Q33" s="83" t="s">
        <v>30</v>
      </c>
      <c r="R33" s="20" t="s">
        <v>30</v>
      </c>
      <c r="S33" s="20" t="s">
        <v>30</v>
      </c>
      <c r="T33" s="20" t="s">
        <v>30</v>
      </c>
      <c r="U33" s="85" t="s">
        <v>30</v>
      </c>
      <c r="V33" s="83" t="s">
        <v>30</v>
      </c>
      <c r="W33" s="20" t="s">
        <v>30</v>
      </c>
      <c r="X33" s="20" t="s">
        <v>30</v>
      </c>
      <c r="Y33" s="20" t="s">
        <v>30</v>
      </c>
      <c r="Z33" s="85" t="s">
        <v>30</v>
      </c>
      <c r="AA33" s="83" t="s">
        <v>30</v>
      </c>
      <c r="AB33" s="20" t="s">
        <v>30</v>
      </c>
      <c r="AC33" s="20" t="s">
        <v>30</v>
      </c>
      <c r="AD33" s="20" t="s">
        <v>30</v>
      </c>
      <c r="AE33" s="85" t="s">
        <v>30</v>
      </c>
      <c r="AF33" s="83" t="s">
        <v>30</v>
      </c>
      <c r="AG33" s="20" t="s">
        <v>30</v>
      </c>
      <c r="AH33" s="20" t="s">
        <v>30</v>
      </c>
      <c r="AI33" s="20" t="s">
        <v>30</v>
      </c>
      <c r="AJ33" s="85" t="s">
        <v>30</v>
      </c>
      <c r="AK33" s="83" t="s">
        <v>30</v>
      </c>
      <c r="AL33" s="20" t="s">
        <v>30</v>
      </c>
      <c r="AM33" s="20" t="s">
        <v>30</v>
      </c>
      <c r="AN33" s="20" t="s">
        <v>30</v>
      </c>
      <c r="AO33" s="85" t="s">
        <v>30</v>
      </c>
      <c r="AP33" s="18" t="s">
        <v>30</v>
      </c>
      <c r="AQ33" s="17" t="s">
        <v>30</v>
      </c>
      <c r="AR33" s="17" t="s">
        <v>30</v>
      </c>
      <c r="AS33" s="17" t="s">
        <v>30</v>
      </c>
      <c r="AT33" s="16" t="s">
        <v>30</v>
      </c>
      <c r="AU33" s="18" t="s">
        <v>30</v>
      </c>
      <c r="AV33" s="17" t="s">
        <v>30</v>
      </c>
      <c r="AW33" s="17" t="s">
        <v>30</v>
      </c>
      <c r="AX33" s="17" t="s">
        <v>30</v>
      </c>
      <c r="AY33" s="16" t="s">
        <v>30</v>
      </c>
      <c r="AZ33" s="18" t="s">
        <v>30</v>
      </c>
      <c r="BA33" s="17" t="s">
        <v>30</v>
      </c>
      <c r="BB33" s="17" t="s">
        <v>30</v>
      </c>
      <c r="BC33" s="17" t="s">
        <v>30</v>
      </c>
      <c r="BD33" s="16" t="s">
        <v>30</v>
      </c>
      <c r="BE33" s="18" t="s">
        <v>30</v>
      </c>
      <c r="BF33" s="17" t="s">
        <v>30</v>
      </c>
      <c r="BG33" s="17" t="s">
        <v>30</v>
      </c>
      <c r="BH33" s="17" t="s">
        <v>30</v>
      </c>
      <c r="BI33" s="16" t="s">
        <v>30</v>
      </c>
      <c r="BJ33" s="18" t="s">
        <v>30</v>
      </c>
      <c r="BK33" s="17" t="s">
        <v>30</v>
      </c>
      <c r="BL33" s="17" t="s">
        <v>30</v>
      </c>
      <c r="BM33" s="17" t="s">
        <v>30</v>
      </c>
      <c r="BN33" s="16" t="s">
        <v>30</v>
      </c>
      <c r="BO33" s="86"/>
    </row>
    <row r="34" spans="1:67" x14ac:dyDescent="0.2">
      <c r="A34" s="61"/>
      <c r="B34" s="62"/>
      <c r="C34" s="102"/>
      <c r="D34" s="103"/>
      <c r="E34" s="103"/>
      <c r="F34" s="103"/>
      <c r="G34" s="103"/>
      <c r="H34" s="103"/>
      <c r="I34" s="119" t="b">
        <f t="shared" si="9"/>
        <v>0</v>
      </c>
      <c r="J34" s="68"/>
      <c r="K34" s="68"/>
      <c r="L34" s="26" t="s">
        <v>30</v>
      </c>
      <c r="M34" s="68" t="s">
        <v>30</v>
      </c>
      <c r="N34" s="25" t="s">
        <v>30</v>
      </c>
      <c r="O34" s="25" t="s">
        <v>30</v>
      </c>
      <c r="P34" s="82" t="s">
        <v>30</v>
      </c>
      <c r="Q34" s="83" t="s">
        <v>30</v>
      </c>
      <c r="R34" s="20" t="s">
        <v>30</v>
      </c>
      <c r="S34" s="20" t="s">
        <v>30</v>
      </c>
      <c r="T34" s="20" t="s">
        <v>30</v>
      </c>
      <c r="U34" s="85" t="s">
        <v>30</v>
      </c>
      <c r="V34" s="83" t="s">
        <v>30</v>
      </c>
      <c r="W34" s="20" t="s">
        <v>30</v>
      </c>
      <c r="X34" s="20" t="s">
        <v>30</v>
      </c>
      <c r="Y34" s="20" t="s">
        <v>30</v>
      </c>
      <c r="Z34" s="85" t="s">
        <v>30</v>
      </c>
      <c r="AA34" s="83" t="s">
        <v>30</v>
      </c>
      <c r="AB34" s="20" t="s">
        <v>30</v>
      </c>
      <c r="AC34" s="20" t="s">
        <v>30</v>
      </c>
      <c r="AD34" s="20" t="s">
        <v>30</v>
      </c>
      <c r="AE34" s="85" t="s">
        <v>30</v>
      </c>
      <c r="AF34" s="83" t="s">
        <v>30</v>
      </c>
      <c r="AG34" s="20" t="s">
        <v>30</v>
      </c>
      <c r="AH34" s="20" t="s">
        <v>30</v>
      </c>
      <c r="AI34" s="20" t="s">
        <v>30</v>
      </c>
      <c r="AJ34" s="85" t="s">
        <v>30</v>
      </c>
      <c r="AK34" s="83" t="s">
        <v>30</v>
      </c>
      <c r="AL34" s="20" t="s">
        <v>30</v>
      </c>
      <c r="AM34" s="20" t="s">
        <v>30</v>
      </c>
      <c r="AN34" s="20" t="s">
        <v>30</v>
      </c>
      <c r="AO34" s="85" t="s">
        <v>30</v>
      </c>
      <c r="AP34" s="18" t="s">
        <v>30</v>
      </c>
      <c r="AQ34" s="17" t="s">
        <v>30</v>
      </c>
      <c r="AR34" s="17" t="s">
        <v>30</v>
      </c>
      <c r="AS34" s="17" t="s">
        <v>30</v>
      </c>
      <c r="AT34" s="16" t="s">
        <v>30</v>
      </c>
      <c r="AU34" s="18" t="s">
        <v>30</v>
      </c>
      <c r="AV34" s="17" t="s">
        <v>30</v>
      </c>
      <c r="AW34" s="17" t="s">
        <v>30</v>
      </c>
      <c r="AX34" s="17" t="s">
        <v>30</v>
      </c>
      <c r="AY34" s="16" t="s">
        <v>30</v>
      </c>
      <c r="AZ34" s="18" t="s">
        <v>30</v>
      </c>
      <c r="BA34" s="17" t="s">
        <v>30</v>
      </c>
      <c r="BB34" s="17" t="s">
        <v>30</v>
      </c>
      <c r="BC34" s="17" t="s">
        <v>30</v>
      </c>
      <c r="BD34" s="16" t="s">
        <v>30</v>
      </c>
      <c r="BE34" s="18" t="s">
        <v>30</v>
      </c>
      <c r="BF34" s="17" t="s">
        <v>30</v>
      </c>
      <c r="BG34" s="17" t="s">
        <v>30</v>
      </c>
      <c r="BH34" s="17" t="s">
        <v>30</v>
      </c>
      <c r="BI34" s="16" t="s">
        <v>30</v>
      </c>
      <c r="BJ34" s="18" t="s">
        <v>30</v>
      </c>
      <c r="BK34" s="17" t="s">
        <v>30</v>
      </c>
      <c r="BL34" s="17" t="s">
        <v>30</v>
      </c>
      <c r="BM34" s="17" t="s">
        <v>30</v>
      </c>
      <c r="BN34" s="16" t="s">
        <v>30</v>
      </c>
      <c r="BO34" s="86"/>
    </row>
    <row r="35" spans="1:67" x14ac:dyDescent="0.2">
      <c r="A35" s="61"/>
      <c r="B35" s="62"/>
      <c r="C35" s="102"/>
      <c r="D35" s="103"/>
      <c r="E35" s="103"/>
      <c r="F35" s="103"/>
      <c r="G35" s="103"/>
      <c r="H35" s="103"/>
      <c r="I35" s="119" t="b">
        <f t="shared" si="9"/>
        <v>0</v>
      </c>
      <c r="J35" s="68"/>
      <c r="K35" s="68"/>
      <c r="L35" s="26" t="s">
        <v>30</v>
      </c>
      <c r="M35" s="68" t="s">
        <v>30</v>
      </c>
      <c r="N35" s="25" t="s">
        <v>30</v>
      </c>
      <c r="O35" s="25" t="s">
        <v>30</v>
      </c>
      <c r="P35" s="82" t="s">
        <v>30</v>
      </c>
      <c r="Q35" s="83" t="s">
        <v>30</v>
      </c>
      <c r="R35" s="20" t="s">
        <v>30</v>
      </c>
      <c r="S35" s="20" t="s">
        <v>30</v>
      </c>
      <c r="T35" s="20" t="s">
        <v>30</v>
      </c>
      <c r="U35" s="85" t="s">
        <v>30</v>
      </c>
      <c r="V35" s="83" t="s">
        <v>30</v>
      </c>
      <c r="W35" s="20" t="s">
        <v>30</v>
      </c>
      <c r="X35" s="20" t="s">
        <v>30</v>
      </c>
      <c r="Y35" s="20" t="s">
        <v>30</v>
      </c>
      <c r="Z35" s="85" t="s">
        <v>30</v>
      </c>
      <c r="AA35" s="83" t="s">
        <v>30</v>
      </c>
      <c r="AB35" s="20" t="s">
        <v>30</v>
      </c>
      <c r="AC35" s="20" t="s">
        <v>30</v>
      </c>
      <c r="AD35" s="20" t="s">
        <v>30</v>
      </c>
      <c r="AE35" s="85" t="s">
        <v>30</v>
      </c>
      <c r="AF35" s="83" t="s">
        <v>30</v>
      </c>
      <c r="AG35" s="20" t="s">
        <v>30</v>
      </c>
      <c r="AH35" s="20" t="s">
        <v>30</v>
      </c>
      <c r="AI35" s="20" t="s">
        <v>30</v>
      </c>
      <c r="AJ35" s="85" t="s">
        <v>30</v>
      </c>
      <c r="AK35" s="83" t="s">
        <v>30</v>
      </c>
      <c r="AL35" s="20" t="s">
        <v>30</v>
      </c>
      <c r="AM35" s="20" t="s">
        <v>30</v>
      </c>
      <c r="AN35" s="20" t="s">
        <v>30</v>
      </c>
      <c r="AO35" s="85" t="s">
        <v>30</v>
      </c>
      <c r="AP35" s="18" t="s">
        <v>30</v>
      </c>
      <c r="AQ35" s="17" t="s">
        <v>30</v>
      </c>
      <c r="AR35" s="17" t="s">
        <v>30</v>
      </c>
      <c r="AS35" s="17" t="s">
        <v>30</v>
      </c>
      <c r="AT35" s="16" t="s">
        <v>30</v>
      </c>
      <c r="AU35" s="18" t="s">
        <v>30</v>
      </c>
      <c r="AV35" s="17" t="s">
        <v>30</v>
      </c>
      <c r="AW35" s="17" t="s">
        <v>30</v>
      </c>
      <c r="AX35" s="17" t="s">
        <v>30</v>
      </c>
      <c r="AY35" s="16" t="s">
        <v>30</v>
      </c>
      <c r="AZ35" s="18" t="s">
        <v>30</v>
      </c>
      <c r="BA35" s="17" t="s">
        <v>30</v>
      </c>
      <c r="BB35" s="17" t="s">
        <v>30</v>
      </c>
      <c r="BC35" s="17" t="s">
        <v>30</v>
      </c>
      <c r="BD35" s="16" t="s">
        <v>30</v>
      </c>
      <c r="BE35" s="18" t="s">
        <v>30</v>
      </c>
      <c r="BF35" s="17" t="s">
        <v>30</v>
      </c>
      <c r="BG35" s="17" t="s">
        <v>30</v>
      </c>
      <c r="BH35" s="17" t="s">
        <v>30</v>
      </c>
      <c r="BI35" s="16" t="s">
        <v>30</v>
      </c>
      <c r="BJ35" s="18" t="s">
        <v>30</v>
      </c>
      <c r="BK35" s="17" t="s">
        <v>30</v>
      </c>
      <c r="BL35" s="17" t="s">
        <v>30</v>
      </c>
      <c r="BM35" s="17" t="s">
        <v>30</v>
      </c>
      <c r="BN35" s="16" t="s">
        <v>30</v>
      </c>
      <c r="BO35" s="86"/>
    </row>
    <row r="36" spans="1:67" x14ac:dyDescent="0.2">
      <c r="A36" s="61"/>
      <c r="B36" s="62"/>
      <c r="C36" s="102"/>
      <c r="D36" s="103"/>
      <c r="E36" s="103"/>
      <c r="F36" s="103"/>
      <c r="G36" s="103"/>
      <c r="H36" s="103"/>
      <c r="I36" s="119" t="b">
        <f t="shared" si="9"/>
        <v>0</v>
      </c>
      <c r="J36" s="68"/>
      <c r="K36" s="68"/>
      <c r="L36" s="26" t="s">
        <v>30</v>
      </c>
      <c r="M36" s="68" t="s">
        <v>30</v>
      </c>
      <c r="N36" s="25" t="s">
        <v>30</v>
      </c>
      <c r="O36" s="25" t="s">
        <v>30</v>
      </c>
      <c r="P36" s="82" t="s">
        <v>30</v>
      </c>
      <c r="Q36" s="83" t="s">
        <v>30</v>
      </c>
      <c r="R36" s="20" t="s">
        <v>30</v>
      </c>
      <c r="S36" s="20" t="s">
        <v>30</v>
      </c>
      <c r="T36" s="20" t="s">
        <v>30</v>
      </c>
      <c r="U36" s="85" t="s">
        <v>30</v>
      </c>
      <c r="V36" s="83" t="s">
        <v>30</v>
      </c>
      <c r="W36" s="20" t="s">
        <v>30</v>
      </c>
      <c r="X36" s="20" t="s">
        <v>30</v>
      </c>
      <c r="Y36" s="20" t="s">
        <v>30</v>
      </c>
      <c r="Z36" s="85" t="s">
        <v>30</v>
      </c>
      <c r="AA36" s="83" t="s">
        <v>30</v>
      </c>
      <c r="AB36" s="20" t="s">
        <v>30</v>
      </c>
      <c r="AC36" s="20" t="s">
        <v>30</v>
      </c>
      <c r="AD36" s="20" t="s">
        <v>30</v>
      </c>
      <c r="AE36" s="85" t="s">
        <v>30</v>
      </c>
      <c r="AF36" s="83" t="s">
        <v>30</v>
      </c>
      <c r="AG36" s="20" t="s">
        <v>30</v>
      </c>
      <c r="AH36" s="20" t="s">
        <v>30</v>
      </c>
      <c r="AI36" s="20" t="s">
        <v>30</v>
      </c>
      <c r="AJ36" s="85" t="s">
        <v>30</v>
      </c>
      <c r="AK36" s="83" t="s">
        <v>30</v>
      </c>
      <c r="AL36" s="20" t="s">
        <v>30</v>
      </c>
      <c r="AM36" s="20" t="s">
        <v>30</v>
      </c>
      <c r="AN36" s="20" t="s">
        <v>30</v>
      </c>
      <c r="AO36" s="85" t="s">
        <v>30</v>
      </c>
      <c r="AP36" s="18" t="s">
        <v>30</v>
      </c>
      <c r="AQ36" s="17" t="s">
        <v>30</v>
      </c>
      <c r="AR36" s="17" t="s">
        <v>30</v>
      </c>
      <c r="AS36" s="17" t="s">
        <v>30</v>
      </c>
      <c r="AT36" s="16" t="s">
        <v>30</v>
      </c>
      <c r="AU36" s="18" t="s">
        <v>30</v>
      </c>
      <c r="AV36" s="17" t="s">
        <v>30</v>
      </c>
      <c r="AW36" s="17" t="s">
        <v>30</v>
      </c>
      <c r="AX36" s="17" t="s">
        <v>30</v>
      </c>
      <c r="AY36" s="16" t="s">
        <v>30</v>
      </c>
      <c r="AZ36" s="18" t="s">
        <v>30</v>
      </c>
      <c r="BA36" s="17" t="s">
        <v>30</v>
      </c>
      <c r="BB36" s="17" t="s">
        <v>30</v>
      </c>
      <c r="BC36" s="17" t="s">
        <v>30</v>
      </c>
      <c r="BD36" s="16" t="s">
        <v>30</v>
      </c>
      <c r="BE36" s="18" t="s">
        <v>30</v>
      </c>
      <c r="BF36" s="17" t="s">
        <v>30</v>
      </c>
      <c r="BG36" s="17" t="s">
        <v>30</v>
      </c>
      <c r="BH36" s="17" t="s">
        <v>30</v>
      </c>
      <c r="BI36" s="16" t="s">
        <v>30</v>
      </c>
      <c r="BJ36" s="18" t="s">
        <v>30</v>
      </c>
      <c r="BK36" s="17" t="s">
        <v>30</v>
      </c>
      <c r="BL36" s="17" t="s">
        <v>30</v>
      </c>
      <c r="BM36" s="17" t="s">
        <v>30</v>
      </c>
      <c r="BN36" s="16" t="s">
        <v>30</v>
      </c>
      <c r="BO36" s="86"/>
    </row>
    <row r="37" spans="1:67" x14ac:dyDescent="0.2">
      <c r="A37" s="61"/>
      <c r="B37" s="62"/>
      <c r="C37" s="102"/>
      <c r="D37" s="103"/>
      <c r="E37" s="103"/>
      <c r="F37" s="103"/>
      <c r="G37" s="103"/>
      <c r="H37" s="103"/>
      <c r="I37" s="119" t="b">
        <f t="shared" si="9"/>
        <v>0</v>
      </c>
      <c r="J37" s="68"/>
      <c r="K37" s="68"/>
      <c r="L37" s="26" t="s">
        <v>30</v>
      </c>
      <c r="M37" s="68" t="s">
        <v>30</v>
      </c>
      <c r="N37" s="25" t="s">
        <v>30</v>
      </c>
      <c r="O37" s="25" t="s">
        <v>30</v>
      </c>
      <c r="P37" s="82" t="s">
        <v>30</v>
      </c>
      <c r="Q37" s="83" t="s">
        <v>30</v>
      </c>
      <c r="R37" s="20" t="s">
        <v>30</v>
      </c>
      <c r="S37" s="20" t="s">
        <v>30</v>
      </c>
      <c r="T37" s="20" t="s">
        <v>30</v>
      </c>
      <c r="U37" s="85" t="s">
        <v>30</v>
      </c>
      <c r="V37" s="83" t="s">
        <v>30</v>
      </c>
      <c r="W37" s="20" t="s">
        <v>30</v>
      </c>
      <c r="X37" s="20" t="s">
        <v>30</v>
      </c>
      <c r="Y37" s="20" t="s">
        <v>30</v>
      </c>
      <c r="Z37" s="85" t="s">
        <v>30</v>
      </c>
      <c r="AA37" s="83" t="s">
        <v>30</v>
      </c>
      <c r="AB37" s="20" t="s">
        <v>30</v>
      </c>
      <c r="AC37" s="20" t="s">
        <v>30</v>
      </c>
      <c r="AD37" s="20" t="s">
        <v>30</v>
      </c>
      <c r="AE37" s="85" t="s">
        <v>30</v>
      </c>
      <c r="AF37" s="83" t="s">
        <v>30</v>
      </c>
      <c r="AG37" s="20" t="s">
        <v>30</v>
      </c>
      <c r="AH37" s="20" t="s">
        <v>30</v>
      </c>
      <c r="AI37" s="20" t="s">
        <v>30</v>
      </c>
      <c r="AJ37" s="85" t="s">
        <v>30</v>
      </c>
      <c r="AK37" s="83" t="s">
        <v>30</v>
      </c>
      <c r="AL37" s="20" t="s">
        <v>30</v>
      </c>
      <c r="AM37" s="20" t="s">
        <v>30</v>
      </c>
      <c r="AN37" s="20" t="s">
        <v>30</v>
      </c>
      <c r="AO37" s="85" t="s">
        <v>30</v>
      </c>
      <c r="AP37" s="18" t="s">
        <v>30</v>
      </c>
      <c r="AQ37" s="17" t="s">
        <v>30</v>
      </c>
      <c r="AR37" s="17" t="s">
        <v>30</v>
      </c>
      <c r="AS37" s="17" t="s">
        <v>30</v>
      </c>
      <c r="AT37" s="16" t="s">
        <v>30</v>
      </c>
      <c r="AU37" s="18" t="s">
        <v>30</v>
      </c>
      <c r="AV37" s="17" t="s">
        <v>30</v>
      </c>
      <c r="AW37" s="17" t="s">
        <v>30</v>
      </c>
      <c r="AX37" s="17" t="s">
        <v>30</v>
      </c>
      <c r="AY37" s="16" t="s">
        <v>30</v>
      </c>
      <c r="AZ37" s="18" t="s">
        <v>30</v>
      </c>
      <c r="BA37" s="17" t="s">
        <v>30</v>
      </c>
      <c r="BB37" s="17" t="s">
        <v>30</v>
      </c>
      <c r="BC37" s="17" t="s">
        <v>30</v>
      </c>
      <c r="BD37" s="16" t="s">
        <v>30</v>
      </c>
      <c r="BE37" s="18" t="s">
        <v>30</v>
      </c>
      <c r="BF37" s="17" t="s">
        <v>30</v>
      </c>
      <c r="BG37" s="17" t="s">
        <v>30</v>
      </c>
      <c r="BH37" s="17" t="s">
        <v>30</v>
      </c>
      <c r="BI37" s="16" t="s">
        <v>30</v>
      </c>
      <c r="BJ37" s="18" t="s">
        <v>30</v>
      </c>
      <c r="BK37" s="17" t="s">
        <v>30</v>
      </c>
      <c r="BL37" s="17" t="s">
        <v>30</v>
      </c>
      <c r="BM37" s="17" t="s">
        <v>30</v>
      </c>
      <c r="BN37" s="16" t="s">
        <v>30</v>
      </c>
      <c r="BO37" s="86"/>
    </row>
    <row r="38" spans="1:67" x14ac:dyDescent="0.2">
      <c r="A38" s="61"/>
      <c r="B38" s="62"/>
      <c r="C38" s="102"/>
      <c r="D38" s="103"/>
      <c r="E38" s="103"/>
      <c r="F38" s="103"/>
      <c r="G38" s="103"/>
      <c r="H38" s="103"/>
      <c r="I38" s="119" t="b">
        <f t="shared" si="9"/>
        <v>0</v>
      </c>
      <c r="J38" s="68"/>
      <c r="K38" s="68"/>
      <c r="L38" s="26" t="s">
        <v>30</v>
      </c>
      <c r="M38" s="68" t="s">
        <v>30</v>
      </c>
      <c r="N38" s="25" t="s">
        <v>30</v>
      </c>
      <c r="O38" s="25" t="s">
        <v>30</v>
      </c>
      <c r="P38" s="82" t="s">
        <v>30</v>
      </c>
      <c r="Q38" s="83" t="s">
        <v>30</v>
      </c>
      <c r="R38" s="20" t="s">
        <v>30</v>
      </c>
      <c r="S38" s="20" t="s">
        <v>30</v>
      </c>
      <c r="T38" s="20" t="s">
        <v>30</v>
      </c>
      <c r="U38" s="85" t="s">
        <v>30</v>
      </c>
      <c r="V38" s="83" t="s">
        <v>30</v>
      </c>
      <c r="W38" s="20" t="s">
        <v>30</v>
      </c>
      <c r="X38" s="20" t="s">
        <v>30</v>
      </c>
      <c r="Y38" s="20" t="s">
        <v>30</v>
      </c>
      <c r="Z38" s="85" t="s">
        <v>30</v>
      </c>
      <c r="AA38" s="83" t="s">
        <v>30</v>
      </c>
      <c r="AB38" s="20" t="s">
        <v>30</v>
      </c>
      <c r="AC38" s="20" t="s">
        <v>30</v>
      </c>
      <c r="AD38" s="20" t="s">
        <v>30</v>
      </c>
      <c r="AE38" s="85" t="s">
        <v>30</v>
      </c>
      <c r="AF38" s="83" t="s">
        <v>30</v>
      </c>
      <c r="AG38" s="20" t="s">
        <v>30</v>
      </c>
      <c r="AH38" s="20" t="s">
        <v>30</v>
      </c>
      <c r="AI38" s="20" t="s">
        <v>30</v>
      </c>
      <c r="AJ38" s="85" t="s">
        <v>30</v>
      </c>
      <c r="AK38" s="83" t="s">
        <v>30</v>
      </c>
      <c r="AL38" s="20" t="s">
        <v>30</v>
      </c>
      <c r="AM38" s="20" t="s">
        <v>30</v>
      </c>
      <c r="AN38" s="20" t="s">
        <v>30</v>
      </c>
      <c r="AO38" s="85" t="s">
        <v>30</v>
      </c>
      <c r="AP38" s="18" t="s">
        <v>30</v>
      </c>
      <c r="AQ38" s="17" t="s">
        <v>30</v>
      </c>
      <c r="AR38" s="17" t="s">
        <v>30</v>
      </c>
      <c r="AS38" s="17" t="s">
        <v>30</v>
      </c>
      <c r="AT38" s="16" t="s">
        <v>30</v>
      </c>
      <c r="AU38" s="18" t="s">
        <v>30</v>
      </c>
      <c r="AV38" s="17" t="s">
        <v>30</v>
      </c>
      <c r="AW38" s="17" t="s">
        <v>30</v>
      </c>
      <c r="AX38" s="17" t="s">
        <v>30</v>
      </c>
      <c r="AY38" s="16" t="s">
        <v>30</v>
      </c>
      <c r="AZ38" s="18" t="s">
        <v>30</v>
      </c>
      <c r="BA38" s="17" t="s">
        <v>30</v>
      </c>
      <c r="BB38" s="17" t="s">
        <v>30</v>
      </c>
      <c r="BC38" s="17" t="s">
        <v>30</v>
      </c>
      <c r="BD38" s="16" t="s">
        <v>30</v>
      </c>
      <c r="BE38" s="18" t="s">
        <v>30</v>
      </c>
      <c r="BF38" s="17" t="s">
        <v>30</v>
      </c>
      <c r="BG38" s="17" t="s">
        <v>30</v>
      </c>
      <c r="BH38" s="17" t="s">
        <v>30</v>
      </c>
      <c r="BI38" s="16" t="s">
        <v>30</v>
      </c>
      <c r="BJ38" s="18" t="s">
        <v>30</v>
      </c>
      <c r="BK38" s="17" t="s">
        <v>30</v>
      </c>
      <c r="BL38" s="17" t="s">
        <v>30</v>
      </c>
      <c r="BM38" s="17" t="s">
        <v>30</v>
      </c>
      <c r="BN38" s="16" t="s">
        <v>30</v>
      </c>
      <c r="BO38" s="86"/>
    </row>
    <row r="39" spans="1:67" x14ac:dyDescent="0.2">
      <c r="A39" s="61"/>
      <c r="B39" s="62"/>
      <c r="C39" s="102"/>
      <c r="D39" s="103"/>
      <c r="E39" s="103"/>
      <c r="F39" s="103"/>
      <c r="G39" s="103"/>
      <c r="H39" s="103"/>
      <c r="I39" s="119" t="b">
        <f t="shared" si="9"/>
        <v>0</v>
      </c>
      <c r="J39" s="68"/>
      <c r="K39" s="68"/>
      <c r="L39" s="26" t="s">
        <v>30</v>
      </c>
      <c r="M39" s="68" t="s">
        <v>30</v>
      </c>
      <c r="N39" s="25" t="s">
        <v>30</v>
      </c>
      <c r="O39" s="25" t="s">
        <v>30</v>
      </c>
      <c r="P39" s="82" t="s">
        <v>30</v>
      </c>
      <c r="Q39" s="83" t="s">
        <v>30</v>
      </c>
      <c r="R39" s="20" t="s">
        <v>30</v>
      </c>
      <c r="S39" s="20" t="s">
        <v>30</v>
      </c>
      <c r="T39" s="20" t="s">
        <v>30</v>
      </c>
      <c r="U39" s="85" t="s">
        <v>30</v>
      </c>
      <c r="V39" s="83" t="s">
        <v>30</v>
      </c>
      <c r="W39" s="20" t="s">
        <v>30</v>
      </c>
      <c r="X39" s="20" t="s">
        <v>30</v>
      </c>
      <c r="Y39" s="20" t="s">
        <v>30</v>
      </c>
      <c r="Z39" s="85" t="s">
        <v>30</v>
      </c>
      <c r="AA39" s="83" t="s">
        <v>30</v>
      </c>
      <c r="AB39" s="20" t="s">
        <v>30</v>
      </c>
      <c r="AC39" s="20" t="s">
        <v>30</v>
      </c>
      <c r="AD39" s="20" t="s">
        <v>30</v>
      </c>
      <c r="AE39" s="85" t="s">
        <v>30</v>
      </c>
      <c r="AF39" s="83" t="s">
        <v>30</v>
      </c>
      <c r="AG39" s="20" t="s">
        <v>30</v>
      </c>
      <c r="AH39" s="20" t="s">
        <v>30</v>
      </c>
      <c r="AI39" s="20" t="s">
        <v>30</v>
      </c>
      <c r="AJ39" s="85" t="s">
        <v>30</v>
      </c>
      <c r="AK39" s="83" t="s">
        <v>30</v>
      </c>
      <c r="AL39" s="20" t="s">
        <v>30</v>
      </c>
      <c r="AM39" s="20" t="s">
        <v>30</v>
      </c>
      <c r="AN39" s="20" t="s">
        <v>30</v>
      </c>
      <c r="AO39" s="85" t="s">
        <v>30</v>
      </c>
      <c r="AP39" s="18" t="s">
        <v>30</v>
      </c>
      <c r="AQ39" s="17" t="s">
        <v>30</v>
      </c>
      <c r="AR39" s="17" t="s">
        <v>30</v>
      </c>
      <c r="AS39" s="17" t="s">
        <v>30</v>
      </c>
      <c r="AT39" s="16" t="s">
        <v>30</v>
      </c>
      <c r="AU39" s="18" t="s">
        <v>30</v>
      </c>
      <c r="AV39" s="17" t="s">
        <v>30</v>
      </c>
      <c r="AW39" s="17" t="s">
        <v>30</v>
      </c>
      <c r="AX39" s="17" t="s">
        <v>30</v>
      </c>
      <c r="AY39" s="16" t="s">
        <v>30</v>
      </c>
      <c r="AZ39" s="18" t="s">
        <v>30</v>
      </c>
      <c r="BA39" s="17" t="s">
        <v>30</v>
      </c>
      <c r="BB39" s="17" t="s">
        <v>30</v>
      </c>
      <c r="BC39" s="17" t="s">
        <v>30</v>
      </c>
      <c r="BD39" s="16" t="s">
        <v>30</v>
      </c>
      <c r="BE39" s="18" t="s">
        <v>30</v>
      </c>
      <c r="BF39" s="17" t="s">
        <v>30</v>
      </c>
      <c r="BG39" s="17" t="s">
        <v>30</v>
      </c>
      <c r="BH39" s="17" t="s">
        <v>30</v>
      </c>
      <c r="BI39" s="16" t="s">
        <v>30</v>
      </c>
      <c r="BJ39" s="18" t="s">
        <v>30</v>
      </c>
      <c r="BK39" s="17" t="s">
        <v>30</v>
      </c>
      <c r="BL39" s="17" t="s">
        <v>30</v>
      </c>
      <c r="BM39" s="17" t="s">
        <v>30</v>
      </c>
      <c r="BN39" s="16" t="s">
        <v>30</v>
      </c>
      <c r="BO39" s="86"/>
    </row>
    <row r="40" spans="1:67" x14ac:dyDescent="0.2">
      <c r="A40" s="61"/>
      <c r="B40" s="62"/>
      <c r="C40" s="102"/>
      <c r="D40" s="103"/>
      <c r="E40" s="103"/>
      <c r="F40" s="103"/>
      <c r="G40" s="103"/>
      <c r="H40" s="103"/>
      <c r="I40" s="119" t="b">
        <f t="shared" si="9"/>
        <v>0</v>
      </c>
      <c r="J40" s="68"/>
      <c r="K40" s="68"/>
      <c r="L40" s="26" t="s">
        <v>30</v>
      </c>
      <c r="M40" s="68" t="s">
        <v>30</v>
      </c>
      <c r="N40" s="25" t="s">
        <v>30</v>
      </c>
      <c r="O40" s="25" t="s">
        <v>30</v>
      </c>
      <c r="P40" s="82" t="s">
        <v>30</v>
      </c>
      <c r="Q40" s="83" t="s">
        <v>30</v>
      </c>
      <c r="R40" s="20" t="s">
        <v>30</v>
      </c>
      <c r="S40" s="20" t="s">
        <v>30</v>
      </c>
      <c r="T40" s="20" t="s">
        <v>30</v>
      </c>
      <c r="U40" s="85" t="s">
        <v>30</v>
      </c>
      <c r="V40" s="83" t="s">
        <v>30</v>
      </c>
      <c r="W40" s="20" t="s">
        <v>30</v>
      </c>
      <c r="X40" s="20" t="s">
        <v>30</v>
      </c>
      <c r="Y40" s="20" t="s">
        <v>30</v>
      </c>
      <c r="Z40" s="85" t="s">
        <v>30</v>
      </c>
      <c r="AA40" s="83" t="s">
        <v>30</v>
      </c>
      <c r="AB40" s="20" t="s">
        <v>30</v>
      </c>
      <c r="AC40" s="20" t="s">
        <v>30</v>
      </c>
      <c r="AD40" s="20" t="s">
        <v>30</v>
      </c>
      <c r="AE40" s="85" t="s">
        <v>30</v>
      </c>
      <c r="AF40" s="83" t="s">
        <v>30</v>
      </c>
      <c r="AG40" s="20" t="s">
        <v>30</v>
      </c>
      <c r="AH40" s="20" t="s">
        <v>30</v>
      </c>
      <c r="AI40" s="20" t="s">
        <v>30</v>
      </c>
      <c r="AJ40" s="85" t="s">
        <v>30</v>
      </c>
      <c r="AK40" s="83" t="s">
        <v>30</v>
      </c>
      <c r="AL40" s="20" t="s">
        <v>30</v>
      </c>
      <c r="AM40" s="20" t="s">
        <v>30</v>
      </c>
      <c r="AN40" s="20" t="s">
        <v>30</v>
      </c>
      <c r="AO40" s="85" t="s">
        <v>30</v>
      </c>
      <c r="AP40" s="18" t="s">
        <v>30</v>
      </c>
      <c r="AQ40" s="17" t="s">
        <v>30</v>
      </c>
      <c r="AR40" s="17" t="s">
        <v>30</v>
      </c>
      <c r="AS40" s="17" t="s">
        <v>30</v>
      </c>
      <c r="AT40" s="16" t="s">
        <v>30</v>
      </c>
      <c r="AU40" s="18" t="s">
        <v>30</v>
      </c>
      <c r="AV40" s="17" t="s">
        <v>30</v>
      </c>
      <c r="AW40" s="17" t="s">
        <v>30</v>
      </c>
      <c r="AX40" s="17" t="s">
        <v>30</v>
      </c>
      <c r="AY40" s="16" t="s">
        <v>30</v>
      </c>
      <c r="AZ40" s="18" t="s">
        <v>30</v>
      </c>
      <c r="BA40" s="17" t="s">
        <v>30</v>
      </c>
      <c r="BB40" s="17" t="s">
        <v>30</v>
      </c>
      <c r="BC40" s="17" t="s">
        <v>30</v>
      </c>
      <c r="BD40" s="16" t="s">
        <v>30</v>
      </c>
      <c r="BE40" s="18" t="s">
        <v>30</v>
      </c>
      <c r="BF40" s="17" t="s">
        <v>30</v>
      </c>
      <c r="BG40" s="17" t="s">
        <v>30</v>
      </c>
      <c r="BH40" s="17" t="s">
        <v>30</v>
      </c>
      <c r="BI40" s="16" t="s">
        <v>30</v>
      </c>
      <c r="BJ40" s="18" t="s">
        <v>30</v>
      </c>
      <c r="BK40" s="17" t="s">
        <v>30</v>
      </c>
      <c r="BL40" s="17" t="s">
        <v>30</v>
      </c>
      <c r="BM40" s="17" t="s">
        <v>30</v>
      </c>
      <c r="BN40" s="16" t="s">
        <v>30</v>
      </c>
      <c r="BO40" s="86"/>
    </row>
    <row r="41" spans="1:67" x14ac:dyDescent="0.2">
      <c r="A41" s="61"/>
      <c r="B41" s="62"/>
      <c r="C41" s="102"/>
      <c r="D41" s="103"/>
      <c r="E41" s="103"/>
      <c r="F41" s="103"/>
      <c r="G41" s="103"/>
      <c r="H41" s="103"/>
      <c r="I41" s="119" t="b">
        <f t="shared" si="9"/>
        <v>0</v>
      </c>
      <c r="J41" s="68"/>
      <c r="K41" s="68"/>
      <c r="L41" s="26" t="s">
        <v>30</v>
      </c>
      <c r="M41" s="68" t="s">
        <v>30</v>
      </c>
      <c r="N41" s="25" t="s">
        <v>30</v>
      </c>
      <c r="O41" s="25" t="s">
        <v>30</v>
      </c>
      <c r="P41" s="82" t="s">
        <v>30</v>
      </c>
      <c r="Q41" s="83" t="s">
        <v>30</v>
      </c>
      <c r="R41" s="20" t="s">
        <v>30</v>
      </c>
      <c r="S41" s="20" t="s">
        <v>30</v>
      </c>
      <c r="T41" s="20" t="s">
        <v>30</v>
      </c>
      <c r="U41" s="85" t="s">
        <v>30</v>
      </c>
      <c r="V41" s="83" t="s">
        <v>30</v>
      </c>
      <c r="W41" s="20" t="s">
        <v>30</v>
      </c>
      <c r="X41" s="20" t="s">
        <v>30</v>
      </c>
      <c r="Y41" s="20" t="s">
        <v>30</v>
      </c>
      <c r="Z41" s="85" t="s">
        <v>30</v>
      </c>
      <c r="AA41" s="83" t="s">
        <v>30</v>
      </c>
      <c r="AB41" s="20" t="s">
        <v>30</v>
      </c>
      <c r="AC41" s="20" t="s">
        <v>30</v>
      </c>
      <c r="AD41" s="20" t="s">
        <v>30</v>
      </c>
      <c r="AE41" s="85" t="s">
        <v>30</v>
      </c>
      <c r="AF41" s="83" t="s">
        <v>30</v>
      </c>
      <c r="AG41" s="20" t="s">
        <v>30</v>
      </c>
      <c r="AH41" s="20" t="s">
        <v>30</v>
      </c>
      <c r="AI41" s="20" t="s">
        <v>30</v>
      </c>
      <c r="AJ41" s="85" t="s">
        <v>30</v>
      </c>
      <c r="AK41" s="83" t="s">
        <v>30</v>
      </c>
      <c r="AL41" s="20" t="s">
        <v>30</v>
      </c>
      <c r="AM41" s="20" t="s">
        <v>30</v>
      </c>
      <c r="AN41" s="20" t="s">
        <v>30</v>
      </c>
      <c r="AO41" s="85" t="s">
        <v>30</v>
      </c>
      <c r="AP41" s="18" t="s">
        <v>30</v>
      </c>
      <c r="AQ41" s="17" t="s">
        <v>30</v>
      </c>
      <c r="AR41" s="17" t="s">
        <v>30</v>
      </c>
      <c r="AS41" s="17" t="s">
        <v>30</v>
      </c>
      <c r="AT41" s="16" t="s">
        <v>30</v>
      </c>
      <c r="AU41" s="18" t="s">
        <v>30</v>
      </c>
      <c r="AV41" s="17" t="s">
        <v>30</v>
      </c>
      <c r="AW41" s="17" t="s">
        <v>30</v>
      </c>
      <c r="AX41" s="17" t="s">
        <v>30</v>
      </c>
      <c r="AY41" s="16" t="s">
        <v>30</v>
      </c>
      <c r="AZ41" s="18" t="s">
        <v>30</v>
      </c>
      <c r="BA41" s="17" t="s">
        <v>30</v>
      </c>
      <c r="BB41" s="17" t="s">
        <v>30</v>
      </c>
      <c r="BC41" s="17" t="s">
        <v>30</v>
      </c>
      <c r="BD41" s="16" t="s">
        <v>30</v>
      </c>
      <c r="BE41" s="18" t="s">
        <v>30</v>
      </c>
      <c r="BF41" s="17" t="s">
        <v>30</v>
      </c>
      <c r="BG41" s="17" t="s">
        <v>30</v>
      </c>
      <c r="BH41" s="17" t="s">
        <v>30</v>
      </c>
      <c r="BI41" s="16" t="s">
        <v>30</v>
      </c>
      <c r="BJ41" s="18" t="s">
        <v>30</v>
      </c>
      <c r="BK41" s="17" t="s">
        <v>30</v>
      </c>
      <c r="BL41" s="17" t="s">
        <v>30</v>
      </c>
      <c r="BM41" s="17" t="s">
        <v>30</v>
      </c>
      <c r="BN41" s="16" t="s">
        <v>30</v>
      </c>
      <c r="BO41" s="86"/>
    </row>
    <row r="42" spans="1:67" x14ac:dyDescent="0.2">
      <c r="A42" s="61"/>
      <c r="B42" s="62"/>
      <c r="C42" s="102"/>
      <c r="D42" s="103"/>
      <c r="E42" s="103"/>
      <c r="F42" s="103"/>
      <c r="G42" s="103"/>
      <c r="H42" s="103"/>
      <c r="I42" s="119" t="b">
        <f t="shared" si="9"/>
        <v>0</v>
      </c>
      <c r="J42" s="68"/>
      <c r="K42" s="68"/>
      <c r="L42" s="26" t="s">
        <v>30</v>
      </c>
      <c r="M42" s="68" t="s">
        <v>30</v>
      </c>
      <c r="N42" s="25" t="s">
        <v>30</v>
      </c>
      <c r="O42" s="25" t="s">
        <v>30</v>
      </c>
      <c r="P42" s="82" t="s">
        <v>30</v>
      </c>
      <c r="Q42" s="83" t="s">
        <v>30</v>
      </c>
      <c r="R42" s="20" t="s">
        <v>30</v>
      </c>
      <c r="S42" s="20" t="s">
        <v>30</v>
      </c>
      <c r="T42" s="20" t="s">
        <v>30</v>
      </c>
      <c r="U42" s="85" t="s">
        <v>30</v>
      </c>
      <c r="V42" s="83" t="s">
        <v>30</v>
      </c>
      <c r="W42" s="20" t="s">
        <v>30</v>
      </c>
      <c r="X42" s="20" t="s">
        <v>30</v>
      </c>
      <c r="Y42" s="20" t="s">
        <v>30</v>
      </c>
      <c r="Z42" s="85" t="s">
        <v>30</v>
      </c>
      <c r="AA42" s="83" t="s">
        <v>30</v>
      </c>
      <c r="AB42" s="20" t="s">
        <v>30</v>
      </c>
      <c r="AC42" s="20" t="s">
        <v>30</v>
      </c>
      <c r="AD42" s="20" t="s">
        <v>30</v>
      </c>
      <c r="AE42" s="85" t="s">
        <v>30</v>
      </c>
      <c r="AF42" s="83" t="s">
        <v>30</v>
      </c>
      <c r="AG42" s="20" t="s">
        <v>30</v>
      </c>
      <c r="AH42" s="20" t="s">
        <v>30</v>
      </c>
      <c r="AI42" s="20" t="s">
        <v>30</v>
      </c>
      <c r="AJ42" s="85" t="s">
        <v>30</v>
      </c>
      <c r="AK42" s="83" t="s">
        <v>30</v>
      </c>
      <c r="AL42" s="20" t="s">
        <v>30</v>
      </c>
      <c r="AM42" s="20" t="s">
        <v>30</v>
      </c>
      <c r="AN42" s="20" t="s">
        <v>30</v>
      </c>
      <c r="AO42" s="85" t="s">
        <v>30</v>
      </c>
      <c r="AP42" s="18" t="s">
        <v>30</v>
      </c>
      <c r="AQ42" s="17" t="s">
        <v>30</v>
      </c>
      <c r="AR42" s="17" t="s">
        <v>30</v>
      </c>
      <c r="AS42" s="17" t="s">
        <v>30</v>
      </c>
      <c r="AT42" s="16" t="s">
        <v>30</v>
      </c>
      <c r="AU42" s="18" t="s">
        <v>30</v>
      </c>
      <c r="AV42" s="17" t="s">
        <v>30</v>
      </c>
      <c r="AW42" s="17" t="s">
        <v>30</v>
      </c>
      <c r="AX42" s="17" t="s">
        <v>30</v>
      </c>
      <c r="AY42" s="16" t="s">
        <v>30</v>
      </c>
      <c r="AZ42" s="18" t="s">
        <v>30</v>
      </c>
      <c r="BA42" s="17" t="s">
        <v>30</v>
      </c>
      <c r="BB42" s="17" t="s">
        <v>30</v>
      </c>
      <c r="BC42" s="17" t="s">
        <v>30</v>
      </c>
      <c r="BD42" s="16" t="s">
        <v>30</v>
      </c>
      <c r="BE42" s="18" t="s">
        <v>30</v>
      </c>
      <c r="BF42" s="17" t="s">
        <v>30</v>
      </c>
      <c r="BG42" s="17" t="s">
        <v>30</v>
      </c>
      <c r="BH42" s="17" t="s">
        <v>30</v>
      </c>
      <c r="BI42" s="16" t="s">
        <v>30</v>
      </c>
      <c r="BJ42" s="18" t="s">
        <v>30</v>
      </c>
      <c r="BK42" s="17" t="s">
        <v>30</v>
      </c>
      <c r="BL42" s="17" t="s">
        <v>30</v>
      </c>
      <c r="BM42" s="17" t="s">
        <v>30</v>
      </c>
      <c r="BN42" s="16" t="s">
        <v>30</v>
      </c>
      <c r="BO42" s="86"/>
    </row>
    <row r="43" spans="1:67" x14ac:dyDescent="0.2">
      <c r="A43" s="61"/>
      <c r="B43" s="62"/>
      <c r="C43" s="102"/>
      <c r="D43" s="103"/>
      <c r="E43" s="103"/>
      <c r="F43" s="103"/>
      <c r="G43" s="103"/>
      <c r="H43" s="103"/>
      <c r="I43" s="119" t="b">
        <f t="shared" si="9"/>
        <v>0</v>
      </c>
      <c r="J43" s="68"/>
      <c r="K43" s="68"/>
      <c r="L43" s="26" t="s">
        <v>30</v>
      </c>
      <c r="M43" s="68" t="s">
        <v>30</v>
      </c>
      <c r="N43" s="25" t="s">
        <v>30</v>
      </c>
      <c r="O43" s="25" t="s">
        <v>30</v>
      </c>
      <c r="P43" s="82" t="s">
        <v>30</v>
      </c>
      <c r="Q43" s="83" t="s">
        <v>30</v>
      </c>
      <c r="R43" s="20" t="s">
        <v>30</v>
      </c>
      <c r="S43" s="20" t="s">
        <v>30</v>
      </c>
      <c r="T43" s="20" t="s">
        <v>30</v>
      </c>
      <c r="U43" s="85" t="s">
        <v>30</v>
      </c>
      <c r="V43" s="83" t="s">
        <v>30</v>
      </c>
      <c r="W43" s="20" t="s">
        <v>30</v>
      </c>
      <c r="X43" s="20" t="s">
        <v>30</v>
      </c>
      <c r="Y43" s="20" t="s">
        <v>30</v>
      </c>
      <c r="Z43" s="85" t="s">
        <v>30</v>
      </c>
      <c r="AA43" s="83" t="s">
        <v>30</v>
      </c>
      <c r="AB43" s="20" t="s">
        <v>30</v>
      </c>
      <c r="AC43" s="20" t="s">
        <v>30</v>
      </c>
      <c r="AD43" s="20" t="s">
        <v>30</v>
      </c>
      <c r="AE43" s="85" t="s">
        <v>30</v>
      </c>
      <c r="AF43" s="83" t="s">
        <v>30</v>
      </c>
      <c r="AG43" s="20" t="s">
        <v>30</v>
      </c>
      <c r="AH43" s="20" t="s">
        <v>30</v>
      </c>
      <c r="AI43" s="20" t="s">
        <v>30</v>
      </c>
      <c r="AJ43" s="85" t="s">
        <v>30</v>
      </c>
      <c r="AK43" s="83" t="s">
        <v>30</v>
      </c>
      <c r="AL43" s="20" t="s">
        <v>30</v>
      </c>
      <c r="AM43" s="20" t="s">
        <v>30</v>
      </c>
      <c r="AN43" s="20" t="s">
        <v>30</v>
      </c>
      <c r="AO43" s="85" t="s">
        <v>30</v>
      </c>
      <c r="AP43" s="18" t="s">
        <v>30</v>
      </c>
      <c r="AQ43" s="17" t="s">
        <v>30</v>
      </c>
      <c r="AR43" s="17" t="s">
        <v>30</v>
      </c>
      <c r="AS43" s="17" t="s">
        <v>30</v>
      </c>
      <c r="AT43" s="16" t="s">
        <v>30</v>
      </c>
      <c r="AU43" s="18" t="s">
        <v>30</v>
      </c>
      <c r="AV43" s="17" t="s">
        <v>30</v>
      </c>
      <c r="AW43" s="17" t="s">
        <v>30</v>
      </c>
      <c r="AX43" s="17" t="s">
        <v>30</v>
      </c>
      <c r="AY43" s="16" t="s">
        <v>30</v>
      </c>
      <c r="AZ43" s="18" t="s">
        <v>30</v>
      </c>
      <c r="BA43" s="17" t="s">
        <v>30</v>
      </c>
      <c r="BB43" s="17" t="s">
        <v>30</v>
      </c>
      <c r="BC43" s="17" t="s">
        <v>30</v>
      </c>
      <c r="BD43" s="16" t="s">
        <v>30</v>
      </c>
      <c r="BE43" s="18" t="s">
        <v>30</v>
      </c>
      <c r="BF43" s="17" t="s">
        <v>30</v>
      </c>
      <c r="BG43" s="17" t="s">
        <v>30</v>
      </c>
      <c r="BH43" s="17" t="s">
        <v>30</v>
      </c>
      <c r="BI43" s="16" t="s">
        <v>30</v>
      </c>
      <c r="BJ43" s="18" t="s">
        <v>30</v>
      </c>
      <c r="BK43" s="17" t="s">
        <v>30</v>
      </c>
      <c r="BL43" s="17" t="s">
        <v>30</v>
      </c>
      <c r="BM43" s="17" t="s">
        <v>30</v>
      </c>
      <c r="BN43" s="16" t="s">
        <v>30</v>
      </c>
      <c r="BO43" s="86"/>
    </row>
    <row r="44" spans="1:67" x14ac:dyDescent="0.2">
      <c r="A44" s="61"/>
      <c r="B44" s="62"/>
      <c r="C44" s="102"/>
      <c r="D44" s="103"/>
      <c r="E44" s="103"/>
      <c r="F44" s="103"/>
      <c r="G44" s="103"/>
      <c r="H44" s="103"/>
      <c r="I44" s="119" t="b">
        <f t="shared" si="9"/>
        <v>0</v>
      </c>
      <c r="J44" s="68"/>
      <c r="K44" s="68"/>
      <c r="L44" s="26" t="s">
        <v>30</v>
      </c>
      <c r="M44" s="68" t="s">
        <v>30</v>
      </c>
      <c r="N44" s="25" t="s">
        <v>30</v>
      </c>
      <c r="O44" s="25" t="s">
        <v>30</v>
      </c>
      <c r="P44" s="82" t="s">
        <v>30</v>
      </c>
      <c r="Q44" s="83" t="s">
        <v>30</v>
      </c>
      <c r="R44" s="20" t="s">
        <v>30</v>
      </c>
      <c r="S44" s="20" t="s">
        <v>30</v>
      </c>
      <c r="T44" s="20" t="s">
        <v>30</v>
      </c>
      <c r="U44" s="85" t="s">
        <v>30</v>
      </c>
      <c r="V44" s="83" t="s">
        <v>30</v>
      </c>
      <c r="W44" s="20" t="s">
        <v>30</v>
      </c>
      <c r="X44" s="20" t="s">
        <v>30</v>
      </c>
      <c r="Y44" s="20" t="s">
        <v>30</v>
      </c>
      <c r="Z44" s="85" t="s">
        <v>30</v>
      </c>
      <c r="AA44" s="83" t="s">
        <v>30</v>
      </c>
      <c r="AB44" s="20" t="s">
        <v>30</v>
      </c>
      <c r="AC44" s="20" t="s">
        <v>30</v>
      </c>
      <c r="AD44" s="20" t="s">
        <v>30</v>
      </c>
      <c r="AE44" s="85" t="s">
        <v>30</v>
      </c>
      <c r="AF44" s="83" t="s">
        <v>30</v>
      </c>
      <c r="AG44" s="20" t="s">
        <v>30</v>
      </c>
      <c r="AH44" s="20" t="s">
        <v>30</v>
      </c>
      <c r="AI44" s="20" t="s">
        <v>30</v>
      </c>
      <c r="AJ44" s="85" t="s">
        <v>30</v>
      </c>
      <c r="AK44" s="83" t="s">
        <v>30</v>
      </c>
      <c r="AL44" s="20" t="s">
        <v>30</v>
      </c>
      <c r="AM44" s="20" t="s">
        <v>30</v>
      </c>
      <c r="AN44" s="20" t="s">
        <v>30</v>
      </c>
      <c r="AO44" s="85" t="s">
        <v>30</v>
      </c>
      <c r="AP44" s="18" t="s">
        <v>30</v>
      </c>
      <c r="AQ44" s="17" t="s">
        <v>30</v>
      </c>
      <c r="AR44" s="17" t="s">
        <v>30</v>
      </c>
      <c r="AS44" s="17" t="s">
        <v>30</v>
      </c>
      <c r="AT44" s="16" t="s">
        <v>30</v>
      </c>
      <c r="AU44" s="18" t="s">
        <v>30</v>
      </c>
      <c r="AV44" s="17" t="s">
        <v>30</v>
      </c>
      <c r="AW44" s="17" t="s">
        <v>30</v>
      </c>
      <c r="AX44" s="17" t="s">
        <v>30</v>
      </c>
      <c r="AY44" s="16" t="s">
        <v>30</v>
      </c>
      <c r="AZ44" s="18" t="s">
        <v>30</v>
      </c>
      <c r="BA44" s="17" t="s">
        <v>30</v>
      </c>
      <c r="BB44" s="17" t="s">
        <v>30</v>
      </c>
      <c r="BC44" s="17" t="s">
        <v>30</v>
      </c>
      <c r="BD44" s="16" t="s">
        <v>30</v>
      </c>
      <c r="BE44" s="18" t="s">
        <v>30</v>
      </c>
      <c r="BF44" s="17" t="s">
        <v>30</v>
      </c>
      <c r="BG44" s="17" t="s">
        <v>30</v>
      </c>
      <c r="BH44" s="17" t="s">
        <v>30</v>
      </c>
      <c r="BI44" s="16" t="s">
        <v>30</v>
      </c>
      <c r="BJ44" s="18" t="s">
        <v>30</v>
      </c>
      <c r="BK44" s="17" t="s">
        <v>30</v>
      </c>
      <c r="BL44" s="17" t="s">
        <v>30</v>
      </c>
      <c r="BM44" s="17" t="s">
        <v>30</v>
      </c>
      <c r="BN44" s="16" t="s">
        <v>30</v>
      </c>
      <c r="BO44" s="86"/>
    </row>
    <row r="45" spans="1:67" x14ac:dyDescent="0.2">
      <c r="A45" s="61"/>
      <c r="B45" s="62"/>
      <c r="C45" s="102"/>
      <c r="D45" s="103"/>
      <c r="E45" s="103"/>
      <c r="F45" s="103"/>
      <c r="G45" s="103"/>
      <c r="H45" s="103"/>
      <c r="I45" s="119" t="b">
        <f t="shared" si="9"/>
        <v>0</v>
      </c>
      <c r="J45" s="68"/>
      <c r="K45" s="68"/>
      <c r="L45" s="26" t="s">
        <v>30</v>
      </c>
      <c r="M45" s="68" t="s">
        <v>30</v>
      </c>
      <c r="N45" s="25" t="s">
        <v>30</v>
      </c>
      <c r="O45" s="25" t="s">
        <v>30</v>
      </c>
      <c r="P45" s="82" t="s">
        <v>30</v>
      </c>
      <c r="Q45" s="83" t="s">
        <v>30</v>
      </c>
      <c r="R45" s="20" t="s">
        <v>30</v>
      </c>
      <c r="S45" s="20" t="s">
        <v>30</v>
      </c>
      <c r="T45" s="20" t="s">
        <v>30</v>
      </c>
      <c r="U45" s="85" t="s">
        <v>30</v>
      </c>
      <c r="V45" s="83" t="s">
        <v>30</v>
      </c>
      <c r="W45" s="20" t="s">
        <v>30</v>
      </c>
      <c r="X45" s="20" t="s">
        <v>30</v>
      </c>
      <c r="Y45" s="20" t="s">
        <v>30</v>
      </c>
      <c r="Z45" s="85" t="s">
        <v>30</v>
      </c>
      <c r="AA45" s="83" t="s">
        <v>30</v>
      </c>
      <c r="AB45" s="20" t="s">
        <v>30</v>
      </c>
      <c r="AC45" s="20" t="s">
        <v>30</v>
      </c>
      <c r="AD45" s="20" t="s">
        <v>30</v>
      </c>
      <c r="AE45" s="85" t="s">
        <v>30</v>
      </c>
      <c r="AF45" s="83" t="s">
        <v>30</v>
      </c>
      <c r="AG45" s="20" t="s">
        <v>30</v>
      </c>
      <c r="AH45" s="20" t="s">
        <v>30</v>
      </c>
      <c r="AI45" s="20" t="s">
        <v>30</v>
      </c>
      <c r="AJ45" s="85" t="s">
        <v>30</v>
      </c>
      <c r="AK45" s="83" t="s">
        <v>30</v>
      </c>
      <c r="AL45" s="20" t="s">
        <v>30</v>
      </c>
      <c r="AM45" s="20" t="s">
        <v>30</v>
      </c>
      <c r="AN45" s="20" t="s">
        <v>30</v>
      </c>
      <c r="AO45" s="85" t="s">
        <v>30</v>
      </c>
      <c r="AP45" s="18" t="s">
        <v>30</v>
      </c>
      <c r="AQ45" s="17" t="s">
        <v>30</v>
      </c>
      <c r="AR45" s="17" t="s">
        <v>30</v>
      </c>
      <c r="AS45" s="17" t="s">
        <v>30</v>
      </c>
      <c r="AT45" s="16" t="s">
        <v>30</v>
      </c>
      <c r="AU45" s="18" t="s">
        <v>30</v>
      </c>
      <c r="AV45" s="17" t="s">
        <v>30</v>
      </c>
      <c r="AW45" s="17" t="s">
        <v>30</v>
      </c>
      <c r="AX45" s="17" t="s">
        <v>30</v>
      </c>
      <c r="AY45" s="16" t="s">
        <v>30</v>
      </c>
      <c r="AZ45" s="18" t="s">
        <v>30</v>
      </c>
      <c r="BA45" s="17" t="s">
        <v>30</v>
      </c>
      <c r="BB45" s="17" t="s">
        <v>30</v>
      </c>
      <c r="BC45" s="17" t="s">
        <v>30</v>
      </c>
      <c r="BD45" s="16" t="s">
        <v>30</v>
      </c>
      <c r="BE45" s="18" t="s">
        <v>30</v>
      </c>
      <c r="BF45" s="17" t="s">
        <v>30</v>
      </c>
      <c r="BG45" s="17" t="s">
        <v>30</v>
      </c>
      <c r="BH45" s="17" t="s">
        <v>30</v>
      </c>
      <c r="BI45" s="16" t="s">
        <v>30</v>
      </c>
      <c r="BJ45" s="18" t="s">
        <v>30</v>
      </c>
      <c r="BK45" s="17" t="s">
        <v>30</v>
      </c>
      <c r="BL45" s="17" t="s">
        <v>30</v>
      </c>
      <c r="BM45" s="17" t="s">
        <v>30</v>
      </c>
      <c r="BN45" s="16" t="s">
        <v>30</v>
      </c>
      <c r="BO45" s="86"/>
    </row>
    <row r="46" spans="1:67" x14ac:dyDescent="0.2">
      <c r="A46" s="61"/>
      <c r="B46" s="62"/>
      <c r="C46" s="102"/>
      <c r="D46" s="103"/>
      <c r="E46" s="103"/>
      <c r="F46" s="103"/>
      <c r="G46" s="103"/>
      <c r="H46" s="103"/>
      <c r="I46" s="119" t="b">
        <f t="shared" si="9"/>
        <v>0</v>
      </c>
      <c r="J46" s="68"/>
      <c r="K46" s="68"/>
      <c r="L46" s="26" t="s">
        <v>30</v>
      </c>
      <c r="M46" s="68" t="s">
        <v>30</v>
      </c>
      <c r="N46" s="25" t="s">
        <v>30</v>
      </c>
      <c r="O46" s="25" t="s">
        <v>30</v>
      </c>
      <c r="P46" s="82" t="s">
        <v>30</v>
      </c>
      <c r="Q46" s="83" t="s">
        <v>30</v>
      </c>
      <c r="R46" s="20" t="s">
        <v>30</v>
      </c>
      <c r="S46" s="20" t="s">
        <v>30</v>
      </c>
      <c r="T46" s="20" t="s">
        <v>30</v>
      </c>
      <c r="U46" s="85" t="s">
        <v>30</v>
      </c>
      <c r="V46" s="83" t="s">
        <v>30</v>
      </c>
      <c r="W46" s="20" t="s">
        <v>30</v>
      </c>
      <c r="X46" s="20" t="s">
        <v>30</v>
      </c>
      <c r="Y46" s="20" t="s">
        <v>30</v>
      </c>
      <c r="Z46" s="85" t="s">
        <v>30</v>
      </c>
      <c r="AA46" s="83" t="s">
        <v>30</v>
      </c>
      <c r="AB46" s="20" t="s">
        <v>30</v>
      </c>
      <c r="AC46" s="20" t="s">
        <v>30</v>
      </c>
      <c r="AD46" s="20" t="s">
        <v>30</v>
      </c>
      <c r="AE46" s="85" t="s">
        <v>30</v>
      </c>
      <c r="AF46" s="83" t="s">
        <v>30</v>
      </c>
      <c r="AG46" s="20" t="s">
        <v>30</v>
      </c>
      <c r="AH46" s="20" t="s">
        <v>30</v>
      </c>
      <c r="AI46" s="20" t="s">
        <v>30</v>
      </c>
      <c r="AJ46" s="85" t="s">
        <v>30</v>
      </c>
      <c r="AK46" s="83" t="s">
        <v>30</v>
      </c>
      <c r="AL46" s="20" t="s">
        <v>30</v>
      </c>
      <c r="AM46" s="20" t="s">
        <v>30</v>
      </c>
      <c r="AN46" s="20" t="s">
        <v>30</v>
      </c>
      <c r="AO46" s="85" t="s">
        <v>30</v>
      </c>
      <c r="AP46" s="18" t="s">
        <v>30</v>
      </c>
      <c r="AQ46" s="17" t="s">
        <v>30</v>
      </c>
      <c r="AR46" s="17" t="s">
        <v>30</v>
      </c>
      <c r="AS46" s="17" t="s">
        <v>30</v>
      </c>
      <c r="AT46" s="16" t="s">
        <v>30</v>
      </c>
      <c r="AU46" s="18" t="s">
        <v>30</v>
      </c>
      <c r="AV46" s="17" t="s">
        <v>30</v>
      </c>
      <c r="AW46" s="17" t="s">
        <v>30</v>
      </c>
      <c r="AX46" s="17" t="s">
        <v>30</v>
      </c>
      <c r="AY46" s="16" t="s">
        <v>30</v>
      </c>
      <c r="AZ46" s="18" t="s">
        <v>30</v>
      </c>
      <c r="BA46" s="17" t="s">
        <v>30</v>
      </c>
      <c r="BB46" s="17" t="s">
        <v>30</v>
      </c>
      <c r="BC46" s="17" t="s">
        <v>30</v>
      </c>
      <c r="BD46" s="16" t="s">
        <v>30</v>
      </c>
      <c r="BE46" s="18" t="s">
        <v>30</v>
      </c>
      <c r="BF46" s="17" t="s">
        <v>30</v>
      </c>
      <c r="BG46" s="17" t="s">
        <v>30</v>
      </c>
      <c r="BH46" s="17" t="s">
        <v>30</v>
      </c>
      <c r="BI46" s="16" t="s">
        <v>30</v>
      </c>
      <c r="BJ46" s="18" t="s">
        <v>30</v>
      </c>
      <c r="BK46" s="17" t="s">
        <v>30</v>
      </c>
      <c r="BL46" s="17" t="s">
        <v>30</v>
      </c>
      <c r="BM46" s="17" t="s">
        <v>30</v>
      </c>
      <c r="BN46" s="16" t="s">
        <v>30</v>
      </c>
      <c r="BO46" s="86"/>
    </row>
    <row r="47" spans="1:67" x14ac:dyDescent="0.2">
      <c r="A47" s="61"/>
      <c r="B47" s="62"/>
      <c r="C47" s="102"/>
      <c r="D47" s="103"/>
      <c r="E47" s="103"/>
      <c r="F47" s="103"/>
      <c r="G47" s="103"/>
      <c r="H47" s="103"/>
      <c r="I47" s="119" t="b">
        <f t="shared" si="9"/>
        <v>0</v>
      </c>
      <c r="J47" s="68"/>
      <c r="K47" s="68"/>
      <c r="L47" s="26" t="s">
        <v>30</v>
      </c>
      <c r="M47" s="68" t="s">
        <v>30</v>
      </c>
      <c r="N47" s="25" t="s">
        <v>30</v>
      </c>
      <c r="O47" s="25" t="s">
        <v>30</v>
      </c>
      <c r="P47" s="82" t="s">
        <v>30</v>
      </c>
      <c r="Q47" s="83" t="s">
        <v>30</v>
      </c>
      <c r="R47" s="20" t="s">
        <v>30</v>
      </c>
      <c r="S47" s="20" t="s">
        <v>30</v>
      </c>
      <c r="T47" s="20" t="s">
        <v>30</v>
      </c>
      <c r="U47" s="85" t="s">
        <v>30</v>
      </c>
      <c r="V47" s="83" t="s">
        <v>30</v>
      </c>
      <c r="W47" s="20" t="s">
        <v>30</v>
      </c>
      <c r="X47" s="20" t="s">
        <v>30</v>
      </c>
      <c r="Y47" s="20" t="s">
        <v>30</v>
      </c>
      <c r="Z47" s="85" t="s">
        <v>30</v>
      </c>
      <c r="AA47" s="83" t="s">
        <v>30</v>
      </c>
      <c r="AB47" s="20" t="s">
        <v>30</v>
      </c>
      <c r="AC47" s="20" t="s">
        <v>30</v>
      </c>
      <c r="AD47" s="20" t="s">
        <v>30</v>
      </c>
      <c r="AE47" s="85" t="s">
        <v>30</v>
      </c>
      <c r="AF47" s="83" t="s">
        <v>30</v>
      </c>
      <c r="AG47" s="20" t="s">
        <v>30</v>
      </c>
      <c r="AH47" s="20" t="s">
        <v>30</v>
      </c>
      <c r="AI47" s="20" t="s">
        <v>30</v>
      </c>
      <c r="AJ47" s="85" t="s">
        <v>30</v>
      </c>
      <c r="AK47" s="83" t="s">
        <v>30</v>
      </c>
      <c r="AL47" s="20" t="s">
        <v>30</v>
      </c>
      <c r="AM47" s="20" t="s">
        <v>30</v>
      </c>
      <c r="AN47" s="20" t="s">
        <v>30</v>
      </c>
      <c r="AO47" s="85" t="s">
        <v>30</v>
      </c>
      <c r="AP47" s="18" t="s">
        <v>30</v>
      </c>
      <c r="AQ47" s="17" t="s">
        <v>30</v>
      </c>
      <c r="AR47" s="17" t="s">
        <v>30</v>
      </c>
      <c r="AS47" s="17" t="s">
        <v>30</v>
      </c>
      <c r="AT47" s="16" t="s">
        <v>30</v>
      </c>
      <c r="AU47" s="18" t="s">
        <v>30</v>
      </c>
      <c r="AV47" s="17" t="s">
        <v>30</v>
      </c>
      <c r="AW47" s="17" t="s">
        <v>30</v>
      </c>
      <c r="AX47" s="17" t="s">
        <v>30</v>
      </c>
      <c r="AY47" s="16" t="s">
        <v>30</v>
      </c>
      <c r="AZ47" s="18" t="s">
        <v>30</v>
      </c>
      <c r="BA47" s="17" t="s">
        <v>30</v>
      </c>
      <c r="BB47" s="17" t="s">
        <v>30</v>
      </c>
      <c r="BC47" s="17" t="s">
        <v>30</v>
      </c>
      <c r="BD47" s="16" t="s">
        <v>30</v>
      </c>
      <c r="BE47" s="18" t="s">
        <v>30</v>
      </c>
      <c r="BF47" s="17" t="s">
        <v>30</v>
      </c>
      <c r="BG47" s="17" t="s">
        <v>30</v>
      </c>
      <c r="BH47" s="17" t="s">
        <v>30</v>
      </c>
      <c r="BI47" s="16" t="s">
        <v>30</v>
      </c>
      <c r="BJ47" s="18" t="s">
        <v>30</v>
      </c>
      <c r="BK47" s="17" t="s">
        <v>30</v>
      </c>
      <c r="BL47" s="17" t="s">
        <v>30</v>
      </c>
      <c r="BM47" s="17" t="s">
        <v>30</v>
      </c>
      <c r="BN47" s="16" t="s">
        <v>30</v>
      </c>
      <c r="BO47" s="86"/>
    </row>
    <row r="48" spans="1:67" x14ac:dyDescent="0.2">
      <c r="A48" s="61"/>
      <c r="B48" s="62"/>
      <c r="C48" s="102"/>
      <c r="D48" s="103"/>
      <c r="E48" s="103"/>
      <c r="F48" s="103"/>
      <c r="G48" s="103"/>
      <c r="H48" s="103"/>
      <c r="I48" s="119" t="b">
        <f t="shared" si="9"/>
        <v>0</v>
      </c>
      <c r="J48" s="68"/>
      <c r="K48" s="68"/>
      <c r="L48" s="26" t="s">
        <v>30</v>
      </c>
      <c r="M48" s="68" t="s">
        <v>30</v>
      </c>
      <c r="N48" s="25" t="s">
        <v>30</v>
      </c>
      <c r="O48" s="25" t="s">
        <v>30</v>
      </c>
      <c r="P48" s="82" t="s">
        <v>30</v>
      </c>
      <c r="Q48" s="83" t="s">
        <v>30</v>
      </c>
      <c r="R48" s="20" t="s">
        <v>30</v>
      </c>
      <c r="S48" s="20" t="s">
        <v>30</v>
      </c>
      <c r="T48" s="20" t="s">
        <v>30</v>
      </c>
      <c r="U48" s="85" t="s">
        <v>30</v>
      </c>
      <c r="V48" s="83" t="s">
        <v>30</v>
      </c>
      <c r="W48" s="20" t="s">
        <v>30</v>
      </c>
      <c r="X48" s="20" t="s">
        <v>30</v>
      </c>
      <c r="Y48" s="20" t="s">
        <v>30</v>
      </c>
      <c r="Z48" s="85" t="s">
        <v>30</v>
      </c>
      <c r="AA48" s="83" t="s">
        <v>30</v>
      </c>
      <c r="AB48" s="20" t="s">
        <v>30</v>
      </c>
      <c r="AC48" s="20" t="s">
        <v>30</v>
      </c>
      <c r="AD48" s="20" t="s">
        <v>30</v>
      </c>
      <c r="AE48" s="85" t="s">
        <v>30</v>
      </c>
      <c r="AF48" s="83" t="s">
        <v>30</v>
      </c>
      <c r="AG48" s="20" t="s">
        <v>30</v>
      </c>
      <c r="AH48" s="20" t="s">
        <v>30</v>
      </c>
      <c r="AI48" s="20" t="s">
        <v>30</v>
      </c>
      <c r="AJ48" s="85" t="s">
        <v>30</v>
      </c>
      <c r="AK48" s="83" t="s">
        <v>30</v>
      </c>
      <c r="AL48" s="20" t="s">
        <v>30</v>
      </c>
      <c r="AM48" s="20" t="s">
        <v>30</v>
      </c>
      <c r="AN48" s="20" t="s">
        <v>30</v>
      </c>
      <c r="AO48" s="85" t="s">
        <v>30</v>
      </c>
      <c r="AP48" s="18" t="s">
        <v>30</v>
      </c>
      <c r="AQ48" s="17" t="s">
        <v>30</v>
      </c>
      <c r="AR48" s="17" t="s">
        <v>30</v>
      </c>
      <c r="AS48" s="17" t="s">
        <v>30</v>
      </c>
      <c r="AT48" s="16" t="s">
        <v>30</v>
      </c>
      <c r="AU48" s="18" t="s">
        <v>30</v>
      </c>
      <c r="AV48" s="17" t="s">
        <v>30</v>
      </c>
      <c r="AW48" s="17" t="s">
        <v>30</v>
      </c>
      <c r="AX48" s="17" t="s">
        <v>30</v>
      </c>
      <c r="AY48" s="16" t="s">
        <v>30</v>
      </c>
      <c r="AZ48" s="18" t="s">
        <v>30</v>
      </c>
      <c r="BA48" s="17" t="s">
        <v>30</v>
      </c>
      <c r="BB48" s="17" t="s">
        <v>30</v>
      </c>
      <c r="BC48" s="17" t="s">
        <v>30</v>
      </c>
      <c r="BD48" s="16" t="s">
        <v>30</v>
      </c>
      <c r="BE48" s="18" t="s">
        <v>30</v>
      </c>
      <c r="BF48" s="17" t="s">
        <v>30</v>
      </c>
      <c r="BG48" s="17" t="s">
        <v>30</v>
      </c>
      <c r="BH48" s="17" t="s">
        <v>30</v>
      </c>
      <c r="BI48" s="16" t="s">
        <v>30</v>
      </c>
      <c r="BJ48" s="18" t="s">
        <v>30</v>
      </c>
      <c r="BK48" s="17" t="s">
        <v>30</v>
      </c>
      <c r="BL48" s="17" t="s">
        <v>30</v>
      </c>
      <c r="BM48" s="17" t="s">
        <v>30</v>
      </c>
      <c r="BN48" s="16" t="s">
        <v>30</v>
      </c>
      <c r="BO48" s="86"/>
    </row>
    <row r="49" spans="1:67" x14ac:dyDescent="0.2">
      <c r="A49" s="61"/>
      <c r="B49" s="62"/>
      <c r="C49" s="102"/>
      <c r="D49" s="103"/>
      <c r="E49" s="103"/>
      <c r="F49" s="103"/>
      <c r="G49" s="103"/>
      <c r="H49" s="103"/>
      <c r="I49" s="119" t="b">
        <f t="shared" si="9"/>
        <v>0</v>
      </c>
      <c r="J49" s="68"/>
      <c r="K49" s="68"/>
      <c r="L49" s="26" t="s">
        <v>30</v>
      </c>
      <c r="M49" s="68" t="s">
        <v>30</v>
      </c>
      <c r="N49" s="25" t="s">
        <v>30</v>
      </c>
      <c r="O49" s="25" t="s">
        <v>30</v>
      </c>
      <c r="P49" s="82" t="s">
        <v>30</v>
      </c>
      <c r="Q49" s="83" t="s">
        <v>30</v>
      </c>
      <c r="R49" s="20" t="s">
        <v>30</v>
      </c>
      <c r="S49" s="20" t="s">
        <v>30</v>
      </c>
      <c r="T49" s="20" t="s">
        <v>30</v>
      </c>
      <c r="U49" s="85" t="s">
        <v>30</v>
      </c>
      <c r="V49" s="83" t="s">
        <v>30</v>
      </c>
      <c r="W49" s="20" t="s">
        <v>30</v>
      </c>
      <c r="X49" s="20" t="s">
        <v>30</v>
      </c>
      <c r="Y49" s="20" t="s">
        <v>30</v>
      </c>
      <c r="Z49" s="85" t="s">
        <v>30</v>
      </c>
      <c r="AA49" s="83" t="s">
        <v>30</v>
      </c>
      <c r="AB49" s="20" t="s">
        <v>30</v>
      </c>
      <c r="AC49" s="20" t="s">
        <v>30</v>
      </c>
      <c r="AD49" s="20" t="s">
        <v>30</v>
      </c>
      <c r="AE49" s="85" t="s">
        <v>30</v>
      </c>
      <c r="AF49" s="83" t="s">
        <v>30</v>
      </c>
      <c r="AG49" s="20" t="s">
        <v>30</v>
      </c>
      <c r="AH49" s="20" t="s">
        <v>30</v>
      </c>
      <c r="AI49" s="20" t="s">
        <v>30</v>
      </c>
      <c r="AJ49" s="85" t="s">
        <v>30</v>
      </c>
      <c r="AK49" s="83" t="s">
        <v>30</v>
      </c>
      <c r="AL49" s="20" t="s">
        <v>30</v>
      </c>
      <c r="AM49" s="20" t="s">
        <v>30</v>
      </c>
      <c r="AN49" s="20" t="s">
        <v>30</v>
      </c>
      <c r="AO49" s="85" t="s">
        <v>30</v>
      </c>
      <c r="AP49" s="18" t="s">
        <v>30</v>
      </c>
      <c r="AQ49" s="17" t="s">
        <v>30</v>
      </c>
      <c r="AR49" s="17" t="s">
        <v>30</v>
      </c>
      <c r="AS49" s="17" t="s">
        <v>30</v>
      </c>
      <c r="AT49" s="16" t="s">
        <v>30</v>
      </c>
      <c r="AU49" s="18" t="s">
        <v>30</v>
      </c>
      <c r="AV49" s="17" t="s">
        <v>30</v>
      </c>
      <c r="AW49" s="17" t="s">
        <v>30</v>
      </c>
      <c r="AX49" s="17" t="s">
        <v>30</v>
      </c>
      <c r="AY49" s="16" t="s">
        <v>30</v>
      </c>
      <c r="AZ49" s="18" t="s">
        <v>30</v>
      </c>
      <c r="BA49" s="17" t="s">
        <v>30</v>
      </c>
      <c r="BB49" s="17" t="s">
        <v>30</v>
      </c>
      <c r="BC49" s="17" t="s">
        <v>30</v>
      </c>
      <c r="BD49" s="16" t="s">
        <v>30</v>
      </c>
      <c r="BE49" s="18" t="s">
        <v>30</v>
      </c>
      <c r="BF49" s="17" t="s">
        <v>30</v>
      </c>
      <c r="BG49" s="17" t="s">
        <v>30</v>
      </c>
      <c r="BH49" s="17" t="s">
        <v>30</v>
      </c>
      <c r="BI49" s="16" t="s">
        <v>30</v>
      </c>
      <c r="BJ49" s="18" t="s">
        <v>30</v>
      </c>
      <c r="BK49" s="17" t="s">
        <v>30</v>
      </c>
      <c r="BL49" s="17" t="s">
        <v>30</v>
      </c>
      <c r="BM49" s="17" t="s">
        <v>30</v>
      </c>
      <c r="BN49" s="16" t="s">
        <v>30</v>
      </c>
      <c r="BO49" s="86"/>
    </row>
    <row r="50" spans="1:67" x14ac:dyDescent="0.2">
      <c r="A50" s="61"/>
      <c r="B50" s="62"/>
      <c r="C50" s="102"/>
      <c r="D50" s="103"/>
      <c r="E50" s="103"/>
      <c r="F50" s="103"/>
      <c r="G50" s="103"/>
      <c r="H50" s="103"/>
      <c r="I50" s="119" t="b">
        <f t="shared" si="9"/>
        <v>0</v>
      </c>
      <c r="J50" s="68"/>
      <c r="K50" s="68"/>
      <c r="L50" s="26" t="s">
        <v>30</v>
      </c>
      <c r="M50" s="68" t="s">
        <v>30</v>
      </c>
      <c r="N50" s="25" t="s">
        <v>30</v>
      </c>
      <c r="O50" s="25" t="s">
        <v>30</v>
      </c>
      <c r="P50" s="82" t="s">
        <v>30</v>
      </c>
      <c r="Q50" s="83" t="s">
        <v>30</v>
      </c>
      <c r="R50" s="20" t="s">
        <v>30</v>
      </c>
      <c r="S50" s="20" t="s">
        <v>30</v>
      </c>
      <c r="T50" s="20" t="s">
        <v>30</v>
      </c>
      <c r="U50" s="85" t="s">
        <v>30</v>
      </c>
      <c r="V50" s="83" t="s">
        <v>30</v>
      </c>
      <c r="W50" s="20" t="s">
        <v>30</v>
      </c>
      <c r="X50" s="20" t="s">
        <v>30</v>
      </c>
      <c r="Y50" s="20" t="s">
        <v>30</v>
      </c>
      <c r="Z50" s="85" t="s">
        <v>30</v>
      </c>
      <c r="AA50" s="83" t="s">
        <v>30</v>
      </c>
      <c r="AB50" s="20" t="s">
        <v>30</v>
      </c>
      <c r="AC50" s="20" t="s">
        <v>30</v>
      </c>
      <c r="AD50" s="20" t="s">
        <v>30</v>
      </c>
      <c r="AE50" s="85" t="s">
        <v>30</v>
      </c>
      <c r="AF50" s="83" t="s">
        <v>30</v>
      </c>
      <c r="AG50" s="20" t="s">
        <v>30</v>
      </c>
      <c r="AH50" s="20" t="s">
        <v>30</v>
      </c>
      <c r="AI50" s="20" t="s">
        <v>30</v>
      </c>
      <c r="AJ50" s="85" t="s">
        <v>30</v>
      </c>
      <c r="AK50" s="83" t="s">
        <v>30</v>
      </c>
      <c r="AL50" s="20" t="s">
        <v>30</v>
      </c>
      <c r="AM50" s="20" t="s">
        <v>30</v>
      </c>
      <c r="AN50" s="20" t="s">
        <v>30</v>
      </c>
      <c r="AO50" s="85" t="s">
        <v>30</v>
      </c>
      <c r="AP50" s="18" t="s">
        <v>30</v>
      </c>
      <c r="AQ50" s="17" t="s">
        <v>30</v>
      </c>
      <c r="AR50" s="17" t="s">
        <v>30</v>
      </c>
      <c r="AS50" s="17" t="s">
        <v>30</v>
      </c>
      <c r="AT50" s="16" t="s">
        <v>30</v>
      </c>
      <c r="AU50" s="18" t="s">
        <v>30</v>
      </c>
      <c r="AV50" s="17" t="s">
        <v>30</v>
      </c>
      <c r="AW50" s="17" t="s">
        <v>30</v>
      </c>
      <c r="AX50" s="17" t="s">
        <v>30</v>
      </c>
      <c r="AY50" s="16" t="s">
        <v>30</v>
      </c>
      <c r="AZ50" s="18" t="s">
        <v>30</v>
      </c>
      <c r="BA50" s="17" t="s">
        <v>30</v>
      </c>
      <c r="BB50" s="17" t="s">
        <v>30</v>
      </c>
      <c r="BC50" s="17" t="s">
        <v>30</v>
      </c>
      <c r="BD50" s="16" t="s">
        <v>30</v>
      </c>
      <c r="BE50" s="18" t="s">
        <v>30</v>
      </c>
      <c r="BF50" s="17" t="s">
        <v>30</v>
      </c>
      <c r="BG50" s="17" t="s">
        <v>30</v>
      </c>
      <c r="BH50" s="17" t="s">
        <v>30</v>
      </c>
      <c r="BI50" s="16" t="s">
        <v>30</v>
      </c>
      <c r="BJ50" s="18" t="s">
        <v>30</v>
      </c>
      <c r="BK50" s="17" t="s">
        <v>30</v>
      </c>
      <c r="BL50" s="17" t="s">
        <v>30</v>
      </c>
      <c r="BM50" s="17" t="s">
        <v>30</v>
      </c>
      <c r="BN50" s="16" t="s">
        <v>30</v>
      </c>
      <c r="BO50" s="86"/>
    </row>
    <row r="51" spans="1:67" x14ac:dyDescent="0.2">
      <c r="A51" s="61"/>
      <c r="B51" s="62"/>
      <c r="C51" s="102"/>
      <c r="D51" s="103"/>
      <c r="E51" s="103"/>
      <c r="F51" s="103"/>
      <c r="G51" s="103"/>
      <c r="H51" s="103"/>
      <c r="I51" s="119" t="b">
        <f t="shared" si="9"/>
        <v>0</v>
      </c>
      <c r="J51" s="68"/>
      <c r="K51" s="68"/>
      <c r="L51" s="26" t="s">
        <v>30</v>
      </c>
      <c r="M51" s="68" t="s">
        <v>30</v>
      </c>
      <c r="N51" s="25" t="s">
        <v>30</v>
      </c>
      <c r="O51" s="25" t="s">
        <v>30</v>
      </c>
      <c r="P51" s="82" t="s">
        <v>30</v>
      </c>
      <c r="Q51" s="83" t="s">
        <v>30</v>
      </c>
      <c r="R51" s="20" t="s">
        <v>30</v>
      </c>
      <c r="S51" s="20" t="s">
        <v>30</v>
      </c>
      <c r="T51" s="20" t="s">
        <v>30</v>
      </c>
      <c r="U51" s="85" t="s">
        <v>30</v>
      </c>
      <c r="V51" s="83" t="s">
        <v>30</v>
      </c>
      <c r="W51" s="20" t="s">
        <v>30</v>
      </c>
      <c r="X51" s="20" t="s">
        <v>30</v>
      </c>
      <c r="Y51" s="20" t="s">
        <v>30</v>
      </c>
      <c r="Z51" s="85" t="s">
        <v>30</v>
      </c>
      <c r="AA51" s="83" t="s">
        <v>30</v>
      </c>
      <c r="AB51" s="20" t="s">
        <v>30</v>
      </c>
      <c r="AC51" s="20" t="s">
        <v>30</v>
      </c>
      <c r="AD51" s="20" t="s">
        <v>30</v>
      </c>
      <c r="AE51" s="85" t="s">
        <v>30</v>
      </c>
      <c r="AF51" s="83" t="s">
        <v>30</v>
      </c>
      <c r="AG51" s="20" t="s">
        <v>30</v>
      </c>
      <c r="AH51" s="20" t="s">
        <v>30</v>
      </c>
      <c r="AI51" s="20" t="s">
        <v>30</v>
      </c>
      <c r="AJ51" s="85" t="s">
        <v>30</v>
      </c>
      <c r="AK51" s="83" t="s">
        <v>30</v>
      </c>
      <c r="AL51" s="20" t="s">
        <v>30</v>
      </c>
      <c r="AM51" s="20" t="s">
        <v>30</v>
      </c>
      <c r="AN51" s="20" t="s">
        <v>30</v>
      </c>
      <c r="AO51" s="85" t="s">
        <v>30</v>
      </c>
      <c r="AP51" s="18" t="s">
        <v>30</v>
      </c>
      <c r="AQ51" s="17" t="s">
        <v>30</v>
      </c>
      <c r="AR51" s="17" t="s">
        <v>30</v>
      </c>
      <c r="AS51" s="17" t="s">
        <v>30</v>
      </c>
      <c r="AT51" s="16" t="s">
        <v>30</v>
      </c>
      <c r="AU51" s="18" t="s">
        <v>30</v>
      </c>
      <c r="AV51" s="17" t="s">
        <v>30</v>
      </c>
      <c r="AW51" s="17" t="s">
        <v>30</v>
      </c>
      <c r="AX51" s="17" t="s">
        <v>30</v>
      </c>
      <c r="AY51" s="16" t="s">
        <v>30</v>
      </c>
      <c r="AZ51" s="18" t="s">
        <v>30</v>
      </c>
      <c r="BA51" s="17" t="s">
        <v>30</v>
      </c>
      <c r="BB51" s="17" t="s">
        <v>30</v>
      </c>
      <c r="BC51" s="17" t="s">
        <v>30</v>
      </c>
      <c r="BD51" s="16" t="s">
        <v>30</v>
      </c>
      <c r="BE51" s="18" t="s">
        <v>30</v>
      </c>
      <c r="BF51" s="17" t="s">
        <v>30</v>
      </c>
      <c r="BG51" s="17" t="s">
        <v>30</v>
      </c>
      <c r="BH51" s="17" t="s">
        <v>30</v>
      </c>
      <c r="BI51" s="16" t="s">
        <v>30</v>
      </c>
      <c r="BJ51" s="18" t="s">
        <v>30</v>
      </c>
      <c r="BK51" s="17" t="s">
        <v>30</v>
      </c>
      <c r="BL51" s="17" t="s">
        <v>30</v>
      </c>
      <c r="BM51" s="17" t="s">
        <v>30</v>
      </c>
      <c r="BN51" s="16" t="s">
        <v>30</v>
      </c>
      <c r="BO51" s="86"/>
    </row>
    <row r="52" spans="1:67" x14ac:dyDescent="0.2">
      <c r="A52" s="61"/>
      <c r="B52" s="62"/>
      <c r="C52" s="102"/>
      <c r="D52" s="103"/>
      <c r="E52" s="103"/>
      <c r="F52" s="103"/>
      <c r="G52" s="103"/>
      <c r="H52" s="103"/>
      <c r="I52" s="119" t="b">
        <f t="shared" si="9"/>
        <v>0</v>
      </c>
      <c r="J52" s="68"/>
      <c r="K52" s="68"/>
      <c r="L52" s="26" t="s">
        <v>30</v>
      </c>
      <c r="M52" s="68" t="s">
        <v>30</v>
      </c>
      <c r="N52" s="25" t="s">
        <v>30</v>
      </c>
      <c r="O52" s="25" t="s">
        <v>30</v>
      </c>
      <c r="P52" s="82" t="s">
        <v>30</v>
      </c>
      <c r="Q52" s="83" t="s">
        <v>30</v>
      </c>
      <c r="R52" s="20" t="s">
        <v>30</v>
      </c>
      <c r="S52" s="20" t="s">
        <v>30</v>
      </c>
      <c r="T52" s="20" t="s">
        <v>30</v>
      </c>
      <c r="U52" s="85" t="s">
        <v>30</v>
      </c>
      <c r="V52" s="83" t="s">
        <v>30</v>
      </c>
      <c r="W52" s="20" t="s">
        <v>30</v>
      </c>
      <c r="X52" s="20" t="s">
        <v>30</v>
      </c>
      <c r="Y52" s="20" t="s">
        <v>30</v>
      </c>
      <c r="Z52" s="85" t="s">
        <v>30</v>
      </c>
      <c r="AA52" s="83" t="s">
        <v>30</v>
      </c>
      <c r="AB52" s="20" t="s">
        <v>30</v>
      </c>
      <c r="AC52" s="20" t="s">
        <v>30</v>
      </c>
      <c r="AD52" s="20" t="s">
        <v>30</v>
      </c>
      <c r="AE52" s="85" t="s">
        <v>30</v>
      </c>
      <c r="AF52" s="83" t="s">
        <v>30</v>
      </c>
      <c r="AG52" s="20" t="s">
        <v>30</v>
      </c>
      <c r="AH52" s="20" t="s">
        <v>30</v>
      </c>
      <c r="AI52" s="20" t="s">
        <v>30</v>
      </c>
      <c r="AJ52" s="85" t="s">
        <v>30</v>
      </c>
      <c r="AK52" s="83" t="s">
        <v>30</v>
      </c>
      <c r="AL52" s="20" t="s">
        <v>30</v>
      </c>
      <c r="AM52" s="20" t="s">
        <v>30</v>
      </c>
      <c r="AN52" s="20" t="s">
        <v>30</v>
      </c>
      <c r="AO52" s="85" t="s">
        <v>30</v>
      </c>
      <c r="AP52" s="18" t="s">
        <v>30</v>
      </c>
      <c r="AQ52" s="17" t="s">
        <v>30</v>
      </c>
      <c r="AR52" s="17" t="s">
        <v>30</v>
      </c>
      <c r="AS52" s="17" t="s">
        <v>30</v>
      </c>
      <c r="AT52" s="16" t="s">
        <v>30</v>
      </c>
      <c r="AU52" s="18" t="s">
        <v>30</v>
      </c>
      <c r="AV52" s="17" t="s">
        <v>30</v>
      </c>
      <c r="AW52" s="17" t="s">
        <v>30</v>
      </c>
      <c r="AX52" s="17" t="s">
        <v>30</v>
      </c>
      <c r="AY52" s="16" t="s">
        <v>30</v>
      </c>
      <c r="AZ52" s="18" t="s">
        <v>30</v>
      </c>
      <c r="BA52" s="17" t="s">
        <v>30</v>
      </c>
      <c r="BB52" s="17" t="s">
        <v>30</v>
      </c>
      <c r="BC52" s="17" t="s">
        <v>30</v>
      </c>
      <c r="BD52" s="16" t="s">
        <v>30</v>
      </c>
      <c r="BE52" s="18" t="s">
        <v>30</v>
      </c>
      <c r="BF52" s="17" t="s">
        <v>30</v>
      </c>
      <c r="BG52" s="17" t="s">
        <v>30</v>
      </c>
      <c r="BH52" s="17" t="s">
        <v>30</v>
      </c>
      <c r="BI52" s="16" t="s">
        <v>30</v>
      </c>
      <c r="BJ52" s="18" t="s">
        <v>30</v>
      </c>
      <c r="BK52" s="17" t="s">
        <v>30</v>
      </c>
      <c r="BL52" s="17" t="s">
        <v>30</v>
      </c>
      <c r="BM52" s="17" t="s">
        <v>30</v>
      </c>
      <c r="BN52" s="16" t="s">
        <v>30</v>
      </c>
      <c r="BO52" s="86"/>
    </row>
    <row r="53" spans="1:67" x14ac:dyDescent="0.2">
      <c r="A53" s="61"/>
      <c r="B53" s="62"/>
      <c r="C53" s="102"/>
      <c r="D53" s="103"/>
      <c r="E53" s="103"/>
      <c r="F53" s="103"/>
      <c r="G53" s="103"/>
      <c r="H53" s="103"/>
      <c r="I53" s="119" t="b">
        <f t="shared" si="9"/>
        <v>0</v>
      </c>
      <c r="J53" s="68"/>
      <c r="K53" s="68"/>
      <c r="L53" s="26" t="s">
        <v>30</v>
      </c>
      <c r="M53" s="68" t="s">
        <v>30</v>
      </c>
      <c r="N53" s="25" t="s">
        <v>30</v>
      </c>
      <c r="O53" s="25" t="s">
        <v>30</v>
      </c>
      <c r="P53" s="82" t="s">
        <v>30</v>
      </c>
      <c r="Q53" s="83" t="s">
        <v>30</v>
      </c>
      <c r="R53" s="20" t="s">
        <v>30</v>
      </c>
      <c r="S53" s="20" t="s">
        <v>30</v>
      </c>
      <c r="T53" s="20" t="s">
        <v>30</v>
      </c>
      <c r="U53" s="85" t="s">
        <v>30</v>
      </c>
      <c r="V53" s="83" t="s">
        <v>30</v>
      </c>
      <c r="W53" s="20" t="s">
        <v>30</v>
      </c>
      <c r="X53" s="20" t="s">
        <v>30</v>
      </c>
      <c r="Y53" s="20" t="s">
        <v>30</v>
      </c>
      <c r="Z53" s="85" t="s">
        <v>30</v>
      </c>
      <c r="AA53" s="83" t="s">
        <v>30</v>
      </c>
      <c r="AB53" s="20" t="s">
        <v>30</v>
      </c>
      <c r="AC53" s="20" t="s">
        <v>30</v>
      </c>
      <c r="AD53" s="20" t="s">
        <v>30</v>
      </c>
      <c r="AE53" s="85" t="s">
        <v>30</v>
      </c>
      <c r="AF53" s="83" t="s">
        <v>30</v>
      </c>
      <c r="AG53" s="20" t="s">
        <v>30</v>
      </c>
      <c r="AH53" s="20" t="s">
        <v>30</v>
      </c>
      <c r="AI53" s="20" t="s">
        <v>30</v>
      </c>
      <c r="AJ53" s="85" t="s">
        <v>30</v>
      </c>
      <c r="AK53" s="83" t="s">
        <v>30</v>
      </c>
      <c r="AL53" s="20" t="s">
        <v>30</v>
      </c>
      <c r="AM53" s="20" t="s">
        <v>30</v>
      </c>
      <c r="AN53" s="20" t="s">
        <v>30</v>
      </c>
      <c r="AO53" s="85" t="s">
        <v>30</v>
      </c>
      <c r="AP53" s="18" t="s">
        <v>30</v>
      </c>
      <c r="AQ53" s="17" t="s">
        <v>30</v>
      </c>
      <c r="AR53" s="17" t="s">
        <v>30</v>
      </c>
      <c r="AS53" s="17" t="s">
        <v>30</v>
      </c>
      <c r="AT53" s="16" t="s">
        <v>30</v>
      </c>
      <c r="AU53" s="18" t="s">
        <v>30</v>
      </c>
      <c r="AV53" s="17" t="s">
        <v>30</v>
      </c>
      <c r="AW53" s="17" t="s">
        <v>30</v>
      </c>
      <c r="AX53" s="17" t="s">
        <v>30</v>
      </c>
      <c r="AY53" s="16" t="s">
        <v>30</v>
      </c>
      <c r="AZ53" s="18" t="s">
        <v>30</v>
      </c>
      <c r="BA53" s="17" t="s">
        <v>30</v>
      </c>
      <c r="BB53" s="17" t="s">
        <v>30</v>
      </c>
      <c r="BC53" s="17" t="s">
        <v>30</v>
      </c>
      <c r="BD53" s="16" t="s">
        <v>30</v>
      </c>
      <c r="BE53" s="18" t="s">
        <v>30</v>
      </c>
      <c r="BF53" s="17" t="s">
        <v>30</v>
      </c>
      <c r="BG53" s="17" t="s">
        <v>30</v>
      </c>
      <c r="BH53" s="17" t="s">
        <v>30</v>
      </c>
      <c r="BI53" s="16" t="s">
        <v>30</v>
      </c>
      <c r="BJ53" s="18" t="s">
        <v>30</v>
      </c>
      <c r="BK53" s="17" t="s">
        <v>30</v>
      </c>
      <c r="BL53" s="17" t="s">
        <v>30</v>
      </c>
      <c r="BM53" s="17" t="s">
        <v>30</v>
      </c>
      <c r="BN53" s="16" t="s">
        <v>30</v>
      </c>
      <c r="BO53" s="86"/>
    </row>
    <row r="54" spans="1:67" x14ac:dyDescent="0.2">
      <c r="A54" s="61"/>
      <c r="B54" s="62"/>
      <c r="C54" s="102"/>
      <c r="D54" s="103"/>
      <c r="E54" s="103"/>
      <c r="F54" s="103"/>
      <c r="G54" s="103"/>
      <c r="H54" s="103"/>
      <c r="I54" s="119" t="b">
        <f t="shared" si="9"/>
        <v>0</v>
      </c>
      <c r="J54" s="68"/>
      <c r="K54" s="68"/>
      <c r="L54" s="26" t="s">
        <v>30</v>
      </c>
      <c r="M54" s="68" t="s">
        <v>30</v>
      </c>
      <c r="N54" s="25" t="s">
        <v>30</v>
      </c>
      <c r="O54" s="25" t="s">
        <v>30</v>
      </c>
      <c r="P54" s="82" t="s">
        <v>30</v>
      </c>
      <c r="Q54" s="83" t="s">
        <v>30</v>
      </c>
      <c r="R54" s="20" t="s">
        <v>30</v>
      </c>
      <c r="S54" s="20" t="s">
        <v>30</v>
      </c>
      <c r="T54" s="20" t="s">
        <v>30</v>
      </c>
      <c r="U54" s="85" t="s">
        <v>30</v>
      </c>
      <c r="V54" s="83" t="s">
        <v>30</v>
      </c>
      <c r="W54" s="20" t="s">
        <v>30</v>
      </c>
      <c r="X54" s="20" t="s">
        <v>30</v>
      </c>
      <c r="Y54" s="20" t="s">
        <v>30</v>
      </c>
      <c r="Z54" s="85" t="s">
        <v>30</v>
      </c>
      <c r="AA54" s="83" t="s">
        <v>30</v>
      </c>
      <c r="AB54" s="20" t="s">
        <v>30</v>
      </c>
      <c r="AC54" s="20" t="s">
        <v>30</v>
      </c>
      <c r="AD54" s="20" t="s">
        <v>30</v>
      </c>
      <c r="AE54" s="85" t="s">
        <v>30</v>
      </c>
      <c r="AF54" s="83" t="s">
        <v>30</v>
      </c>
      <c r="AG54" s="20" t="s">
        <v>30</v>
      </c>
      <c r="AH54" s="20" t="s">
        <v>30</v>
      </c>
      <c r="AI54" s="20" t="s">
        <v>30</v>
      </c>
      <c r="AJ54" s="85" t="s">
        <v>30</v>
      </c>
      <c r="AK54" s="83" t="s">
        <v>30</v>
      </c>
      <c r="AL54" s="20" t="s">
        <v>30</v>
      </c>
      <c r="AM54" s="20" t="s">
        <v>30</v>
      </c>
      <c r="AN54" s="20" t="s">
        <v>30</v>
      </c>
      <c r="AO54" s="85" t="s">
        <v>30</v>
      </c>
      <c r="AP54" s="18" t="s">
        <v>30</v>
      </c>
      <c r="AQ54" s="17" t="s">
        <v>30</v>
      </c>
      <c r="AR54" s="17" t="s">
        <v>30</v>
      </c>
      <c r="AS54" s="17" t="s">
        <v>30</v>
      </c>
      <c r="AT54" s="16" t="s">
        <v>30</v>
      </c>
      <c r="AU54" s="18" t="s">
        <v>30</v>
      </c>
      <c r="AV54" s="17" t="s">
        <v>30</v>
      </c>
      <c r="AW54" s="17" t="s">
        <v>30</v>
      </c>
      <c r="AX54" s="17" t="s">
        <v>30</v>
      </c>
      <c r="AY54" s="16" t="s">
        <v>30</v>
      </c>
      <c r="AZ54" s="18" t="s">
        <v>30</v>
      </c>
      <c r="BA54" s="17" t="s">
        <v>30</v>
      </c>
      <c r="BB54" s="17" t="s">
        <v>30</v>
      </c>
      <c r="BC54" s="17" t="s">
        <v>30</v>
      </c>
      <c r="BD54" s="16" t="s">
        <v>30</v>
      </c>
      <c r="BE54" s="18" t="s">
        <v>30</v>
      </c>
      <c r="BF54" s="17" t="s">
        <v>30</v>
      </c>
      <c r="BG54" s="17" t="s">
        <v>30</v>
      </c>
      <c r="BH54" s="17" t="s">
        <v>30</v>
      </c>
      <c r="BI54" s="16" t="s">
        <v>30</v>
      </c>
      <c r="BJ54" s="18" t="s">
        <v>30</v>
      </c>
      <c r="BK54" s="17" t="s">
        <v>30</v>
      </c>
      <c r="BL54" s="17" t="s">
        <v>30</v>
      </c>
      <c r="BM54" s="17" t="s">
        <v>30</v>
      </c>
      <c r="BN54" s="16" t="s">
        <v>30</v>
      </c>
      <c r="BO54" s="86"/>
    </row>
    <row r="55" spans="1:67" x14ac:dyDescent="0.2">
      <c r="A55" s="61"/>
      <c r="B55" s="62"/>
      <c r="C55" s="102"/>
      <c r="D55" s="103"/>
      <c r="E55" s="103"/>
      <c r="F55" s="103"/>
      <c r="G55" s="103"/>
      <c r="H55" s="103"/>
      <c r="I55" s="119" t="b">
        <f t="shared" si="9"/>
        <v>0</v>
      </c>
      <c r="J55" s="68"/>
      <c r="K55" s="68"/>
      <c r="L55" s="26" t="s">
        <v>30</v>
      </c>
      <c r="M55" s="68" t="s">
        <v>30</v>
      </c>
      <c r="N55" s="25" t="s">
        <v>30</v>
      </c>
      <c r="O55" s="25" t="s">
        <v>30</v>
      </c>
      <c r="P55" s="82" t="s">
        <v>30</v>
      </c>
      <c r="Q55" s="83" t="s">
        <v>30</v>
      </c>
      <c r="R55" s="20" t="s">
        <v>30</v>
      </c>
      <c r="S55" s="20" t="s">
        <v>30</v>
      </c>
      <c r="T55" s="20" t="s">
        <v>30</v>
      </c>
      <c r="U55" s="85" t="s">
        <v>30</v>
      </c>
      <c r="V55" s="83" t="s">
        <v>30</v>
      </c>
      <c r="W55" s="20" t="s">
        <v>30</v>
      </c>
      <c r="X55" s="20" t="s">
        <v>30</v>
      </c>
      <c r="Y55" s="20" t="s">
        <v>30</v>
      </c>
      <c r="Z55" s="85" t="s">
        <v>30</v>
      </c>
      <c r="AA55" s="83" t="s">
        <v>30</v>
      </c>
      <c r="AB55" s="20" t="s">
        <v>30</v>
      </c>
      <c r="AC55" s="20" t="s">
        <v>30</v>
      </c>
      <c r="AD55" s="20" t="s">
        <v>30</v>
      </c>
      <c r="AE55" s="85" t="s">
        <v>30</v>
      </c>
      <c r="AF55" s="83" t="s">
        <v>30</v>
      </c>
      <c r="AG55" s="20" t="s">
        <v>30</v>
      </c>
      <c r="AH55" s="20" t="s">
        <v>30</v>
      </c>
      <c r="AI55" s="20" t="s">
        <v>30</v>
      </c>
      <c r="AJ55" s="85" t="s">
        <v>30</v>
      </c>
      <c r="AK55" s="83" t="s">
        <v>30</v>
      </c>
      <c r="AL55" s="20" t="s">
        <v>30</v>
      </c>
      <c r="AM55" s="20" t="s">
        <v>30</v>
      </c>
      <c r="AN55" s="20" t="s">
        <v>30</v>
      </c>
      <c r="AO55" s="85" t="s">
        <v>30</v>
      </c>
      <c r="AP55" s="18" t="s">
        <v>30</v>
      </c>
      <c r="AQ55" s="17" t="s">
        <v>30</v>
      </c>
      <c r="AR55" s="17" t="s">
        <v>30</v>
      </c>
      <c r="AS55" s="17" t="s">
        <v>30</v>
      </c>
      <c r="AT55" s="16" t="s">
        <v>30</v>
      </c>
      <c r="AU55" s="18" t="s">
        <v>30</v>
      </c>
      <c r="AV55" s="17" t="s">
        <v>30</v>
      </c>
      <c r="AW55" s="17" t="s">
        <v>30</v>
      </c>
      <c r="AX55" s="17" t="s">
        <v>30</v>
      </c>
      <c r="AY55" s="16" t="s">
        <v>30</v>
      </c>
      <c r="AZ55" s="18" t="s">
        <v>30</v>
      </c>
      <c r="BA55" s="17" t="s">
        <v>30</v>
      </c>
      <c r="BB55" s="17" t="s">
        <v>30</v>
      </c>
      <c r="BC55" s="17" t="s">
        <v>30</v>
      </c>
      <c r="BD55" s="16" t="s">
        <v>30</v>
      </c>
      <c r="BE55" s="18" t="s">
        <v>30</v>
      </c>
      <c r="BF55" s="17" t="s">
        <v>30</v>
      </c>
      <c r="BG55" s="17" t="s">
        <v>30</v>
      </c>
      <c r="BH55" s="17" t="s">
        <v>30</v>
      </c>
      <c r="BI55" s="16" t="s">
        <v>30</v>
      </c>
      <c r="BJ55" s="18" t="s">
        <v>30</v>
      </c>
      <c r="BK55" s="17" t="s">
        <v>30</v>
      </c>
      <c r="BL55" s="17" t="s">
        <v>30</v>
      </c>
      <c r="BM55" s="17" t="s">
        <v>30</v>
      </c>
      <c r="BN55" s="16" t="s">
        <v>30</v>
      </c>
      <c r="BO55" s="86"/>
    </row>
    <row r="56" spans="1:67" x14ac:dyDescent="0.2">
      <c r="A56" s="61"/>
      <c r="B56" s="62"/>
      <c r="C56" s="102"/>
      <c r="D56" s="103"/>
      <c r="E56" s="103"/>
      <c r="F56" s="103"/>
      <c r="G56" s="103"/>
      <c r="H56" s="103"/>
      <c r="I56" s="119" t="b">
        <f t="shared" si="9"/>
        <v>0</v>
      </c>
      <c r="J56" s="68"/>
      <c r="K56" s="68"/>
      <c r="L56" s="26" t="s">
        <v>30</v>
      </c>
      <c r="M56" s="68" t="s">
        <v>30</v>
      </c>
      <c r="N56" s="25" t="s">
        <v>30</v>
      </c>
      <c r="O56" s="25" t="s">
        <v>30</v>
      </c>
      <c r="P56" s="82" t="s">
        <v>30</v>
      </c>
      <c r="Q56" s="83" t="s">
        <v>30</v>
      </c>
      <c r="R56" s="20" t="s">
        <v>30</v>
      </c>
      <c r="S56" s="20" t="s">
        <v>30</v>
      </c>
      <c r="T56" s="20" t="s">
        <v>30</v>
      </c>
      <c r="U56" s="85" t="s">
        <v>30</v>
      </c>
      <c r="V56" s="83" t="s">
        <v>30</v>
      </c>
      <c r="W56" s="20" t="s">
        <v>30</v>
      </c>
      <c r="X56" s="20" t="s">
        <v>30</v>
      </c>
      <c r="Y56" s="20" t="s">
        <v>30</v>
      </c>
      <c r="Z56" s="85" t="s">
        <v>30</v>
      </c>
      <c r="AA56" s="83" t="s">
        <v>30</v>
      </c>
      <c r="AB56" s="20" t="s">
        <v>30</v>
      </c>
      <c r="AC56" s="20" t="s">
        <v>30</v>
      </c>
      <c r="AD56" s="20" t="s">
        <v>30</v>
      </c>
      <c r="AE56" s="85" t="s">
        <v>30</v>
      </c>
      <c r="AF56" s="83" t="s">
        <v>30</v>
      </c>
      <c r="AG56" s="20" t="s">
        <v>30</v>
      </c>
      <c r="AH56" s="20" t="s">
        <v>30</v>
      </c>
      <c r="AI56" s="20" t="s">
        <v>30</v>
      </c>
      <c r="AJ56" s="85" t="s">
        <v>30</v>
      </c>
      <c r="AK56" s="83" t="s">
        <v>30</v>
      </c>
      <c r="AL56" s="20" t="s">
        <v>30</v>
      </c>
      <c r="AM56" s="20" t="s">
        <v>30</v>
      </c>
      <c r="AN56" s="20" t="s">
        <v>30</v>
      </c>
      <c r="AO56" s="85" t="s">
        <v>30</v>
      </c>
      <c r="AP56" s="18" t="s">
        <v>30</v>
      </c>
      <c r="AQ56" s="17" t="s">
        <v>30</v>
      </c>
      <c r="AR56" s="17" t="s">
        <v>30</v>
      </c>
      <c r="AS56" s="17" t="s">
        <v>30</v>
      </c>
      <c r="AT56" s="16" t="s">
        <v>30</v>
      </c>
      <c r="AU56" s="18" t="s">
        <v>30</v>
      </c>
      <c r="AV56" s="17" t="s">
        <v>30</v>
      </c>
      <c r="AW56" s="17" t="s">
        <v>30</v>
      </c>
      <c r="AX56" s="17" t="s">
        <v>30</v>
      </c>
      <c r="AY56" s="16" t="s">
        <v>30</v>
      </c>
      <c r="AZ56" s="18" t="s">
        <v>30</v>
      </c>
      <c r="BA56" s="17" t="s">
        <v>30</v>
      </c>
      <c r="BB56" s="17" t="s">
        <v>30</v>
      </c>
      <c r="BC56" s="17" t="s">
        <v>30</v>
      </c>
      <c r="BD56" s="16" t="s">
        <v>30</v>
      </c>
      <c r="BE56" s="18" t="s">
        <v>30</v>
      </c>
      <c r="BF56" s="17" t="s">
        <v>30</v>
      </c>
      <c r="BG56" s="17" t="s">
        <v>30</v>
      </c>
      <c r="BH56" s="17" t="s">
        <v>30</v>
      </c>
      <c r="BI56" s="16" t="s">
        <v>30</v>
      </c>
      <c r="BJ56" s="18" t="s">
        <v>30</v>
      </c>
      <c r="BK56" s="17" t="s">
        <v>30</v>
      </c>
      <c r="BL56" s="17" t="s">
        <v>30</v>
      </c>
      <c r="BM56" s="17" t="s">
        <v>30</v>
      </c>
      <c r="BN56" s="16" t="s">
        <v>30</v>
      </c>
      <c r="BO56" s="86"/>
    </row>
    <row r="57" spans="1:67" x14ac:dyDescent="0.2">
      <c r="A57" s="61"/>
      <c r="B57" s="63"/>
      <c r="C57" s="102"/>
      <c r="D57" s="103"/>
      <c r="E57" s="103"/>
      <c r="F57" s="103"/>
      <c r="G57" s="103"/>
      <c r="H57" s="103"/>
      <c r="I57" s="119" t="b">
        <f t="shared" si="9"/>
        <v>0</v>
      </c>
      <c r="J57" s="68"/>
      <c r="K57" s="68"/>
      <c r="L57" s="26" t="s">
        <v>30</v>
      </c>
      <c r="M57" s="68" t="s">
        <v>30</v>
      </c>
      <c r="N57" s="25" t="s">
        <v>30</v>
      </c>
      <c r="O57" s="25" t="s">
        <v>30</v>
      </c>
      <c r="P57" s="82" t="s">
        <v>30</v>
      </c>
      <c r="Q57" s="83" t="s">
        <v>30</v>
      </c>
      <c r="R57" s="20" t="s">
        <v>30</v>
      </c>
      <c r="S57" s="20" t="s">
        <v>30</v>
      </c>
      <c r="T57" s="20" t="s">
        <v>30</v>
      </c>
      <c r="U57" s="85" t="s">
        <v>30</v>
      </c>
      <c r="V57" s="83" t="s">
        <v>30</v>
      </c>
      <c r="W57" s="20" t="s">
        <v>30</v>
      </c>
      <c r="X57" s="20" t="s">
        <v>30</v>
      </c>
      <c r="Y57" s="20" t="s">
        <v>30</v>
      </c>
      <c r="Z57" s="85" t="s">
        <v>30</v>
      </c>
      <c r="AA57" s="83" t="s">
        <v>30</v>
      </c>
      <c r="AB57" s="20" t="s">
        <v>30</v>
      </c>
      <c r="AC57" s="20" t="s">
        <v>30</v>
      </c>
      <c r="AD57" s="20" t="s">
        <v>30</v>
      </c>
      <c r="AE57" s="85" t="s">
        <v>30</v>
      </c>
      <c r="AF57" s="83" t="s">
        <v>30</v>
      </c>
      <c r="AG57" s="20" t="s">
        <v>30</v>
      </c>
      <c r="AH57" s="20" t="s">
        <v>30</v>
      </c>
      <c r="AI57" s="20" t="s">
        <v>30</v>
      </c>
      <c r="AJ57" s="85" t="s">
        <v>30</v>
      </c>
      <c r="AK57" s="83" t="s">
        <v>30</v>
      </c>
      <c r="AL57" s="20" t="s">
        <v>30</v>
      </c>
      <c r="AM57" s="20" t="s">
        <v>30</v>
      </c>
      <c r="AN57" s="20" t="s">
        <v>30</v>
      </c>
      <c r="AO57" s="85" t="s">
        <v>30</v>
      </c>
      <c r="AP57" s="18" t="s">
        <v>30</v>
      </c>
      <c r="AQ57" s="17" t="s">
        <v>30</v>
      </c>
      <c r="AR57" s="17" t="s">
        <v>30</v>
      </c>
      <c r="AS57" s="17" t="s">
        <v>30</v>
      </c>
      <c r="AT57" s="16" t="s">
        <v>30</v>
      </c>
      <c r="AU57" s="18" t="s">
        <v>30</v>
      </c>
      <c r="AV57" s="17" t="s">
        <v>30</v>
      </c>
      <c r="AW57" s="17" t="s">
        <v>30</v>
      </c>
      <c r="AX57" s="17" t="s">
        <v>30</v>
      </c>
      <c r="AY57" s="16" t="s">
        <v>30</v>
      </c>
      <c r="AZ57" s="18" t="s">
        <v>30</v>
      </c>
      <c r="BA57" s="17" t="s">
        <v>30</v>
      </c>
      <c r="BB57" s="17" t="s">
        <v>30</v>
      </c>
      <c r="BC57" s="17" t="s">
        <v>30</v>
      </c>
      <c r="BD57" s="16" t="s">
        <v>30</v>
      </c>
      <c r="BE57" s="18" t="s">
        <v>30</v>
      </c>
      <c r="BF57" s="17" t="s">
        <v>30</v>
      </c>
      <c r="BG57" s="17" t="s">
        <v>30</v>
      </c>
      <c r="BH57" s="17" t="s">
        <v>30</v>
      </c>
      <c r="BI57" s="16" t="s">
        <v>30</v>
      </c>
      <c r="BJ57" s="18" t="s">
        <v>30</v>
      </c>
      <c r="BK57" s="17" t="s">
        <v>30</v>
      </c>
      <c r="BL57" s="17" t="s">
        <v>30</v>
      </c>
      <c r="BM57" s="17" t="s">
        <v>30</v>
      </c>
      <c r="BN57" s="16" t="s">
        <v>30</v>
      </c>
      <c r="BO57" s="86"/>
    </row>
    <row r="58" spans="1:67" x14ac:dyDescent="0.2">
      <c r="A58" s="61"/>
      <c r="B58" s="62"/>
      <c r="C58" s="102"/>
      <c r="D58" s="103"/>
      <c r="E58" s="103"/>
      <c r="F58" s="103"/>
      <c r="G58" s="103"/>
      <c r="H58" s="103"/>
      <c r="I58" s="119" t="b">
        <f t="shared" si="9"/>
        <v>0</v>
      </c>
      <c r="J58" s="68"/>
      <c r="K58" s="68"/>
      <c r="L58" s="26" t="s">
        <v>30</v>
      </c>
      <c r="M58" s="68" t="s">
        <v>30</v>
      </c>
      <c r="N58" s="25" t="s">
        <v>30</v>
      </c>
      <c r="O58" s="25" t="s">
        <v>30</v>
      </c>
      <c r="P58" s="82" t="s">
        <v>30</v>
      </c>
      <c r="Q58" s="83" t="s">
        <v>30</v>
      </c>
      <c r="R58" s="20" t="s">
        <v>30</v>
      </c>
      <c r="S58" s="20" t="s">
        <v>30</v>
      </c>
      <c r="T58" s="20" t="s">
        <v>30</v>
      </c>
      <c r="U58" s="85" t="s">
        <v>30</v>
      </c>
      <c r="V58" s="83" t="s">
        <v>30</v>
      </c>
      <c r="W58" s="20" t="s">
        <v>30</v>
      </c>
      <c r="X58" s="20" t="s">
        <v>30</v>
      </c>
      <c r="Y58" s="20" t="s">
        <v>30</v>
      </c>
      <c r="Z58" s="85" t="s">
        <v>30</v>
      </c>
      <c r="AA58" s="83" t="s">
        <v>30</v>
      </c>
      <c r="AB58" s="20" t="s">
        <v>30</v>
      </c>
      <c r="AC58" s="20" t="s">
        <v>30</v>
      </c>
      <c r="AD58" s="20" t="s">
        <v>30</v>
      </c>
      <c r="AE58" s="85" t="s">
        <v>30</v>
      </c>
      <c r="AF58" s="83" t="s">
        <v>30</v>
      </c>
      <c r="AG58" s="20" t="s">
        <v>30</v>
      </c>
      <c r="AH58" s="20" t="s">
        <v>30</v>
      </c>
      <c r="AI58" s="20" t="s">
        <v>30</v>
      </c>
      <c r="AJ58" s="85" t="s">
        <v>30</v>
      </c>
      <c r="AK58" s="83" t="s">
        <v>30</v>
      </c>
      <c r="AL58" s="20" t="s">
        <v>30</v>
      </c>
      <c r="AM58" s="20" t="s">
        <v>30</v>
      </c>
      <c r="AN58" s="20" t="s">
        <v>30</v>
      </c>
      <c r="AO58" s="85" t="s">
        <v>30</v>
      </c>
      <c r="AP58" s="18" t="s">
        <v>30</v>
      </c>
      <c r="AQ58" s="17" t="s">
        <v>30</v>
      </c>
      <c r="AR58" s="17" t="s">
        <v>30</v>
      </c>
      <c r="AS58" s="17" t="s">
        <v>30</v>
      </c>
      <c r="AT58" s="16" t="s">
        <v>30</v>
      </c>
      <c r="AU58" s="18" t="s">
        <v>30</v>
      </c>
      <c r="AV58" s="17" t="s">
        <v>30</v>
      </c>
      <c r="AW58" s="17" t="s">
        <v>30</v>
      </c>
      <c r="AX58" s="17" t="s">
        <v>30</v>
      </c>
      <c r="AY58" s="16" t="s">
        <v>30</v>
      </c>
      <c r="AZ58" s="18" t="s">
        <v>30</v>
      </c>
      <c r="BA58" s="17" t="s">
        <v>30</v>
      </c>
      <c r="BB58" s="17" t="s">
        <v>30</v>
      </c>
      <c r="BC58" s="17" t="s">
        <v>30</v>
      </c>
      <c r="BD58" s="16" t="s">
        <v>30</v>
      </c>
      <c r="BE58" s="18" t="s">
        <v>30</v>
      </c>
      <c r="BF58" s="17" t="s">
        <v>30</v>
      </c>
      <c r="BG58" s="17" t="s">
        <v>30</v>
      </c>
      <c r="BH58" s="17" t="s">
        <v>30</v>
      </c>
      <c r="BI58" s="16" t="s">
        <v>30</v>
      </c>
      <c r="BJ58" s="18" t="s">
        <v>30</v>
      </c>
      <c r="BK58" s="17" t="s">
        <v>30</v>
      </c>
      <c r="BL58" s="17" t="s">
        <v>30</v>
      </c>
      <c r="BM58" s="17" t="s">
        <v>30</v>
      </c>
      <c r="BN58" s="16" t="s">
        <v>30</v>
      </c>
      <c r="BO58" s="86"/>
    </row>
    <row r="59" spans="1:67" x14ac:dyDescent="0.2">
      <c r="A59" s="61"/>
      <c r="B59" s="62"/>
      <c r="C59" s="102"/>
      <c r="D59" s="103"/>
      <c r="E59" s="103"/>
      <c r="F59" s="103"/>
      <c r="G59" s="103"/>
      <c r="H59" s="103"/>
      <c r="I59" s="119" t="b">
        <f t="shared" si="9"/>
        <v>0</v>
      </c>
      <c r="J59" s="68"/>
      <c r="K59" s="68"/>
      <c r="L59" s="26" t="s">
        <v>30</v>
      </c>
      <c r="M59" s="68" t="s">
        <v>30</v>
      </c>
      <c r="N59" s="25" t="s">
        <v>30</v>
      </c>
      <c r="O59" s="25" t="s">
        <v>30</v>
      </c>
      <c r="P59" s="82" t="s">
        <v>30</v>
      </c>
      <c r="Q59" s="83" t="s">
        <v>30</v>
      </c>
      <c r="R59" s="20" t="s">
        <v>30</v>
      </c>
      <c r="S59" s="20" t="s">
        <v>30</v>
      </c>
      <c r="T59" s="20" t="s">
        <v>30</v>
      </c>
      <c r="U59" s="85" t="s">
        <v>30</v>
      </c>
      <c r="V59" s="83" t="s">
        <v>30</v>
      </c>
      <c r="W59" s="20" t="s">
        <v>30</v>
      </c>
      <c r="X59" s="20" t="s">
        <v>30</v>
      </c>
      <c r="Y59" s="20" t="s">
        <v>30</v>
      </c>
      <c r="Z59" s="85" t="s">
        <v>30</v>
      </c>
      <c r="AA59" s="83" t="s">
        <v>30</v>
      </c>
      <c r="AB59" s="20" t="s">
        <v>30</v>
      </c>
      <c r="AC59" s="20" t="s">
        <v>30</v>
      </c>
      <c r="AD59" s="20" t="s">
        <v>30</v>
      </c>
      <c r="AE59" s="85" t="s">
        <v>30</v>
      </c>
      <c r="AF59" s="83" t="s">
        <v>30</v>
      </c>
      <c r="AG59" s="20" t="s">
        <v>30</v>
      </c>
      <c r="AH59" s="20" t="s">
        <v>30</v>
      </c>
      <c r="AI59" s="20" t="s">
        <v>30</v>
      </c>
      <c r="AJ59" s="85" t="s">
        <v>30</v>
      </c>
      <c r="AK59" s="83" t="s">
        <v>30</v>
      </c>
      <c r="AL59" s="20" t="s">
        <v>30</v>
      </c>
      <c r="AM59" s="20" t="s">
        <v>30</v>
      </c>
      <c r="AN59" s="20" t="s">
        <v>30</v>
      </c>
      <c r="AO59" s="85" t="s">
        <v>30</v>
      </c>
      <c r="AP59" s="18" t="s">
        <v>30</v>
      </c>
      <c r="AQ59" s="17" t="s">
        <v>30</v>
      </c>
      <c r="AR59" s="17" t="s">
        <v>30</v>
      </c>
      <c r="AS59" s="17" t="s">
        <v>30</v>
      </c>
      <c r="AT59" s="16" t="s">
        <v>30</v>
      </c>
      <c r="AU59" s="18" t="s">
        <v>30</v>
      </c>
      <c r="AV59" s="17" t="s">
        <v>30</v>
      </c>
      <c r="AW59" s="17" t="s">
        <v>30</v>
      </c>
      <c r="AX59" s="17" t="s">
        <v>30</v>
      </c>
      <c r="AY59" s="16" t="s">
        <v>30</v>
      </c>
      <c r="AZ59" s="18" t="s">
        <v>30</v>
      </c>
      <c r="BA59" s="17" t="s">
        <v>30</v>
      </c>
      <c r="BB59" s="17" t="s">
        <v>30</v>
      </c>
      <c r="BC59" s="17" t="s">
        <v>30</v>
      </c>
      <c r="BD59" s="16" t="s">
        <v>30</v>
      </c>
      <c r="BE59" s="18" t="s">
        <v>30</v>
      </c>
      <c r="BF59" s="17" t="s">
        <v>30</v>
      </c>
      <c r="BG59" s="17" t="s">
        <v>30</v>
      </c>
      <c r="BH59" s="17" t="s">
        <v>30</v>
      </c>
      <c r="BI59" s="16" t="s">
        <v>30</v>
      </c>
      <c r="BJ59" s="18" t="s">
        <v>30</v>
      </c>
      <c r="BK59" s="17" t="s">
        <v>30</v>
      </c>
      <c r="BL59" s="17" t="s">
        <v>30</v>
      </c>
      <c r="BM59" s="17" t="s">
        <v>30</v>
      </c>
      <c r="BN59" s="16" t="s">
        <v>30</v>
      </c>
      <c r="BO59" s="86"/>
    </row>
    <row r="60" spans="1:67" x14ac:dyDescent="0.2">
      <c r="A60" s="61"/>
      <c r="B60" s="62"/>
      <c r="C60" s="102"/>
      <c r="D60" s="103"/>
      <c r="E60" s="103"/>
      <c r="F60" s="103"/>
      <c r="G60" s="103"/>
      <c r="H60" s="103"/>
      <c r="I60" s="119" t="b">
        <f t="shared" si="9"/>
        <v>0</v>
      </c>
      <c r="J60" s="68"/>
      <c r="K60" s="68"/>
      <c r="L60" s="26" t="s">
        <v>30</v>
      </c>
      <c r="M60" s="68" t="s">
        <v>30</v>
      </c>
      <c r="N60" s="25" t="s">
        <v>30</v>
      </c>
      <c r="O60" s="25" t="s">
        <v>30</v>
      </c>
      <c r="P60" s="82" t="s">
        <v>30</v>
      </c>
      <c r="Q60" s="83" t="s">
        <v>30</v>
      </c>
      <c r="R60" s="20" t="s">
        <v>30</v>
      </c>
      <c r="S60" s="20" t="s">
        <v>30</v>
      </c>
      <c r="T60" s="20" t="s">
        <v>30</v>
      </c>
      <c r="U60" s="85" t="s">
        <v>30</v>
      </c>
      <c r="V60" s="83" t="s">
        <v>30</v>
      </c>
      <c r="W60" s="20" t="s">
        <v>30</v>
      </c>
      <c r="X60" s="20" t="s">
        <v>30</v>
      </c>
      <c r="Y60" s="20" t="s">
        <v>30</v>
      </c>
      <c r="Z60" s="85" t="s">
        <v>30</v>
      </c>
      <c r="AA60" s="83" t="s">
        <v>30</v>
      </c>
      <c r="AB60" s="20" t="s">
        <v>30</v>
      </c>
      <c r="AC60" s="20" t="s">
        <v>30</v>
      </c>
      <c r="AD60" s="20" t="s">
        <v>30</v>
      </c>
      <c r="AE60" s="85" t="s">
        <v>30</v>
      </c>
      <c r="AF60" s="83" t="s">
        <v>30</v>
      </c>
      <c r="AG60" s="20" t="s">
        <v>30</v>
      </c>
      <c r="AH60" s="20" t="s">
        <v>30</v>
      </c>
      <c r="AI60" s="20" t="s">
        <v>30</v>
      </c>
      <c r="AJ60" s="85" t="s">
        <v>30</v>
      </c>
      <c r="AK60" s="83" t="s">
        <v>30</v>
      </c>
      <c r="AL60" s="20" t="s">
        <v>30</v>
      </c>
      <c r="AM60" s="20" t="s">
        <v>30</v>
      </c>
      <c r="AN60" s="20" t="s">
        <v>30</v>
      </c>
      <c r="AO60" s="85" t="s">
        <v>30</v>
      </c>
      <c r="AP60" s="18" t="s">
        <v>30</v>
      </c>
      <c r="AQ60" s="17" t="s">
        <v>30</v>
      </c>
      <c r="AR60" s="17" t="s">
        <v>30</v>
      </c>
      <c r="AS60" s="17" t="s">
        <v>30</v>
      </c>
      <c r="AT60" s="16" t="s">
        <v>30</v>
      </c>
      <c r="AU60" s="18" t="s">
        <v>30</v>
      </c>
      <c r="AV60" s="17" t="s">
        <v>30</v>
      </c>
      <c r="AW60" s="17" t="s">
        <v>30</v>
      </c>
      <c r="AX60" s="17" t="s">
        <v>30</v>
      </c>
      <c r="AY60" s="16" t="s">
        <v>30</v>
      </c>
      <c r="AZ60" s="18" t="s">
        <v>30</v>
      </c>
      <c r="BA60" s="17" t="s">
        <v>30</v>
      </c>
      <c r="BB60" s="17" t="s">
        <v>30</v>
      </c>
      <c r="BC60" s="17" t="s">
        <v>30</v>
      </c>
      <c r="BD60" s="16" t="s">
        <v>30</v>
      </c>
      <c r="BE60" s="18" t="s">
        <v>30</v>
      </c>
      <c r="BF60" s="17" t="s">
        <v>30</v>
      </c>
      <c r="BG60" s="17" t="s">
        <v>30</v>
      </c>
      <c r="BH60" s="17" t="s">
        <v>30</v>
      </c>
      <c r="BI60" s="16" t="s">
        <v>30</v>
      </c>
      <c r="BJ60" s="18" t="s">
        <v>30</v>
      </c>
      <c r="BK60" s="17" t="s">
        <v>30</v>
      </c>
      <c r="BL60" s="17" t="s">
        <v>30</v>
      </c>
      <c r="BM60" s="17" t="s">
        <v>30</v>
      </c>
      <c r="BN60" s="16" t="s">
        <v>30</v>
      </c>
      <c r="BO60" s="86"/>
    </row>
    <row r="61" spans="1:67" x14ac:dyDescent="0.2">
      <c r="A61" s="61"/>
      <c r="B61" s="62"/>
      <c r="C61" s="102"/>
      <c r="D61" s="103"/>
      <c r="E61" s="103"/>
      <c r="F61" s="103"/>
      <c r="G61" s="103"/>
      <c r="H61" s="103"/>
      <c r="I61" s="119" t="b">
        <f t="shared" si="9"/>
        <v>0</v>
      </c>
      <c r="J61" s="68"/>
      <c r="K61" s="68"/>
      <c r="L61" s="26" t="s">
        <v>30</v>
      </c>
      <c r="M61" s="68" t="s">
        <v>30</v>
      </c>
      <c r="N61" s="25" t="s">
        <v>30</v>
      </c>
      <c r="O61" s="25" t="s">
        <v>30</v>
      </c>
      <c r="P61" s="82" t="s">
        <v>30</v>
      </c>
      <c r="Q61" s="83" t="s">
        <v>30</v>
      </c>
      <c r="R61" s="20" t="s">
        <v>30</v>
      </c>
      <c r="S61" s="20" t="s">
        <v>30</v>
      </c>
      <c r="T61" s="20" t="s">
        <v>30</v>
      </c>
      <c r="U61" s="85" t="s">
        <v>30</v>
      </c>
      <c r="V61" s="83" t="s">
        <v>30</v>
      </c>
      <c r="W61" s="20" t="s">
        <v>30</v>
      </c>
      <c r="X61" s="20" t="s">
        <v>30</v>
      </c>
      <c r="Y61" s="20" t="s">
        <v>30</v>
      </c>
      <c r="Z61" s="85" t="s">
        <v>30</v>
      </c>
      <c r="AA61" s="83" t="s">
        <v>30</v>
      </c>
      <c r="AB61" s="20" t="s">
        <v>30</v>
      </c>
      <c r="AC61" s="20" t="s">
        <v>30</v>
      </c>
      <c r="AD61" s="20" t="s">
        <v>30</v>
      </c>
      <c r="AE61" s="85" t="s">
        <v>30</v>
      </c>
      <c r="AF61" s="83" t="s">
        <v>30</v>
      </c>
      <c r="AG61" s="20" t="s">
        <v>30</v>
      </c>
      <c r="AH61" s="20" t="s">
        <v>30</v>
      </c>
      <c r="AI61" s="20" t="s">
        <v>30</v>
      </c>
      <c r="AJ61" s="85" t="s">
        <v>30</v>
      </c>
      <c r="AK61" s="83" t="s">
        <v>30</v>
      </c>
      <c r="AL61" s="20" t="s">
        <v>30</v>
      </c>
      <c r="AM61" s="20" t="s">
        <v>30</v>
      </c>
      <c r="AN61" s="20" t="s">
        <v>30</v>
      </c>
      <c r="AO61" s="85" t="s">
        <v>30</v>
      </c>
      <c r="AP61" s="18" t="s">
        <v>30</v>
      </c>
      <c r="AQ61" s="17" t="s">
        <v>30</v>
      </c>
      <c r="AR61" s="17" t="s">
        <v>30</v>
      </c>
      <c r="AS61" s="17" t="s">
        <v>30</v>
      </c>
      <c r="AT61" s="16" t="s">
        <v>30</v>
      </c>
      <c r="AU61" s="18" t="s">
        <v>30</v>
      </c>
      <c r="AV61" s="17" t="s">
        <v>30</v>
      </c>
      <c r="AW61" s="17" t="s">
        <v>30</v>
      </c>
      <c r="AX61" s="17" t="s">
        <v>30</v>
      </c>
      <c r="AY61" s="16" t="s">
        <v>30</v>
      </c>
      <c r="AZ61" s="18" t="s">
        <v>30</v>
      </c>
      <c r="BA61" s="17" t="s">
        <v>30</v>
      </c>
      <c r="BB61" s="17" t="s">
        <v>30</v>
      </c>
      <c r="BC61" s="17" t="s">
        <v>30</v>
      </c>
      <c r="BD61" s="16" t="s">
        <v>30</v>
      </c>
      <c r="BE61" s="18" t="s">
        <v>30</v>
      </c>
      <c r="BF61" s="17" t="s">
        <v>30</v>
      </c>
      <c r="BG61" s="17" t="s">
        <v>30</v>
      </c>
      <c r="BH61" s="17" t="s">
        <v>30</v>
      </c>
      <c r="BI61" s="16" t="s">
        <v>30</v>
      </c>
      <c r="BJ61" s="18" t="s">
        <v>30</v>
      </c>
      <c r="BK61" s="17" t="s">
        <v>30</v>
      </c>
      <c r="BL61" s="17" t="s">
        <v>30</v>
      </c>
      <c r="BM61" s="17" t="s">
        <v>30</v>
      </c>
      <c r="BN61" s="16" t="s">
        <v>30</v>
      </c>
      <c r="BO61" s="86"/>
    </row>
    <row r="62" spans="1:67" x14ac:dyDescent="0.2">
      <c r="A62" s="61"/>
      <c r="B62" s="62"/>
      <c r="C62" s="102"/>
      <c r="D62" s="103"/>
      <c r="E62" s="103"/>
      <c r="F62" s="103"/>
      <c r="G62" s="103"/>
      <c r="H62" s="103"/>
      <c r="I62" s="119" t="b">
        <f t="shared" si="9"/>
        <v>0</v>
      </c>
      <c r="J62" s="68"/>
      <c r="K62" s="68"/>
      <c r="L62" s="26" t="s">
        <v>30</v>
      </c>
      <c r="M62" s="68" t="s">
        <v>30</v>
      </c>
      <c r="N62" s="25" t="s">
        <v>30</v>
      </c>
      <c r="O62" s="25" t="s">
        <v>30</v>
      </c>
      <c r="P62" s="82" t="s">
        <v>30</v>
      </c>
      <c r="Q62" s="83" t="s">
        <v>30</v>
      </c>
      <c r="R62" s="20" t="s">
        <v>30</v>
      </c>
      <c r="S62" s="20" t="s">
        <v>30</v>
      </c>
      <c r="T62" s="20" t="s">
        <v>30</v>
      </c>
      <c r="U62" s="85" t="s">
        <v>30</v>
      </c>
      <c r="V62" s="83" t="s">
        <v>30</v>
      </c>
      <c r="W62" s="20" t="s">
        <v>30</v>
      </c>
      <c r="X62" s="20" t="s">
        <v>30</v>
      </c>
      <c r="Y62" s="20" t="s">
        <v>30</v>
      </c>
      <c r="Z62" s="85" t="s">
        <v>30</v>
      </c>
      <c r="AA62" s="83" t="s">
        <v>30</v>
      </c>
      <c r="AB62" s="20" t="s">
        <v>30</v>
      </c>
      <c r="AC62" s="20" t="s">
        <v>30</v>
      </c>
      <c r="AD62" s="20" t="s">
        <v>30</v>
      </c>
      <c r="AE62" s="85" t="s">
        <v>30</v>
      </c>
      <c r="AF62" s="83" t="s">
        <v>30</v>
      </c>
      <c r="AG62" s="20" t="s">
        <v>30</v>
      </c>
      <c r="AH62" s="20" t="s">
        <v>30</v>
      </c>
      <c r="AI62" s="20" t="s">
        <v>30</v>
      </c>
      <c r="AJ62" s="85" t="s">
        <v>30</v>
      </c>
      <c r="AK62" s="83" t="s">
        <v>30</v>
      </c>
      <c r="AL62" s="20" t="s">
        <v>30</v>
      </c>
      <c r="AM62" s="20" t="s">
        <v>30</v>
      </c>
      <c r="AN62" s="20" t="s">
        <v>30</v>
      </c>
      <c r="AO62" s="85" t="s">
        <v>30</v>
      </c>
      <c r="AP62" s="18" t="s">
        <v>30</v>
      </c>
      <c r="AQ62" s="17" t="s">
        <v>30</v>
      </c>
      <c r="AR62" s="17" t="s">
        <v>30</v>
      </c>
      <c r="AS62" s="17" t="s">
        <v>30</v>
      </c>
      <c r="AT62" s="16" t="s">
        <v>30</v>
      </c>
      <c r="AU62" s="18" t="s">
        <v>30</v>
      </c>
      <c r="AV62" s="17" t="s">
        <v>30</v>
      </c>
      <c r="AW62" s="17" t="s">
        <v>30</v>
      </c>
      <c r="AX62" s="17" t="s">
        <v>30</v>
      </c>
      <c r="AY62" s="16" t="s">
        <v>30</v>
      </c>
      <c r="AZ62" s="18" t="s">
        <v>30</v>
      </c>
      <c r="BA62" s="17" t="s">
        <v>30</v>
      </c>
      <c r="BB62" s="17" t="s">
        <v>30</v>
      </c>
      <c r="BC62" s="17" t="s">
        <v>30</v>
      </c>
      <c r="BD62" s="16" t="s">
        <v>30</v>
      </c>
      <c r="BE62" s="18" t="s">
        <v>30</v>
      </c>
      <c r="BF62" s="17" t="s">
        <v>30</v>
      </c>
      <c r="BG62" s="17" t="s">
        <v>30</v>
      </c>
      <c r="BH62" s="17" t="s">
        <v>30</v>
      </c>
      <c r="BI62" s="16" t="s">
        <v>30</v>
      </c>
      <c r="BJ62" s="18" t="s">
        <v>30</v>
      </c>
      <c r="BK62" s="17" t="s">
        <v>30</v>
      </c>
      <c r="BL62" s="17" t="s">
        <v>30</v>
      </c>
      <c r="BM62" s="17" t="s">
        <v>30</v>
      </c>
      <c r="BN62" s="16" t="s">
        <v>30</v>
      </c>
      <c r="BO62" s="86"/>
    </row>
    <row r="63" spans="1:67" x14ac:dyDescent="0.2">
      <c r="A63" s="61"/>
      <c r="B63" s="62"/>
      <c r="C63" s="102"/>
      <c r="D63" s="103"/>
      <c r="E63" s="103"/>
      <c r="F63" s="103"/>
      <c r="G63" s="103"/>
      <c r="H63" s="103"/>
      <c r="I63" s="119" t="b">
        <f t="shared" si="9"/>
        <v>0</v>
      </c>
      <c r="J63" s="68"/>
      <c r="K63" s="68"/>
      <c r="L63" s="26" t="s">
        <v>30</v>
      </c>
      <c r="M63" s="68" t="s">
        <v>30</v>
      </c>
      <c r="N63" s="25" t="s">
        <v>30</v>
      </c>
      <c r="O63" s="25" t="s">
        <v>30</v>
      </c>
      <c r="P63" s="82" t="s">
        <v>30</v>
      </c>
      <c r="Q63" s="83" t="s">
        <v>30</v>
      </c>
      <c r="R63" s="20" t="s">
        <v>30</v>
      </c>
      <c r="S63" s="20" t="s">
        <v>30</v>
      </c>
      <c r="T63" s="20" t="s">
        <v>30</v>
      </c>
      <c r="U63" s="85" t="s">
        <v>30</v>
      </c>
      <c r="V63" s="83" t="s">
        <v>30</v>
      </c>
      <c r="W63" s="20" t="s">
        <v>30</v>
      </c>
      <c r="X63" s="20" t="s">
        <v>30</v>
      </c>
      <c r="Y63" s="20" t="s">
        <v>30</v>
      </c>
      <c r="Z63" s="85" t="s">
        <v>30</v>
      </c>
      <c r="AA63" s="83" t="s">
        <v>30</v>
      </c>
      <c r="AB63" s="20" t="s">
        <v>30</v>
      </c>
      <c r="AC63" s="20" t="s">
        <v>30</v>
      </c>
      <c r="AD63" s="20" t="s">
        <v>30</v>
      </c>
      <c r="AE63" s="85" t="s">
        <v>30</v>
      </c>
      <c r="AF63" s="83" t="s">
        <v>30</v>
      </c>
      <c r="AG63" s="20" t="s">
        <v>30</v>
      </c>
      <c r="AH63" s="20" t="s">
        <v>30</v>
      </c>
      <c r="AI63" s="20" t="s">
        <v>30</v>
      </c>
      <c r="AJ63" s="85" t="s">
        <v>30</v>
      </c>
      <c r="AK63" s="83" t="s">
        <v>30</v>
      </c>
      <c r="AL63" s="20" t="s">
        <v>30</v>
      </c>
      <c r="AM63" s="20" t="s">
        <v>30</v>
      </c>
      <c r="AN63" s="20" t="s">
        <v>30</v>
      </c>
      <c r="AO63" s="85" t="s">
        <v>30</v>
      </c>
      <c r="AP63" s="18" t="s">
        <v>30</v>
      </c>
      <c r="AQ63" s="17" t="s">
        <v>30</v>
      </c>
      <c r="AR63" s="17" t="s">
        <v>30</v>
      </c>
      <c r="AS63" s="17" t="s">
        <v>30</v>
      </c>
      <c r="AT63" s="16" t="s">
        <v>30</v>
      </c>
      <c r="AU63" s="18" t="s">
        <v>30</v>
      </c>
      <c r="AV63" s="17" t="s">
        <v>30</v>
      </c>
      <c r="AW63" s="17" t="s">
        <v>30</v>
      </c>
      <c r="AX63" s="17" t="s">
        <v>30</v>
      </c>
      <c r="AY63" s="16" t="s">
        <v>30</v>
      </c>
      <c r="AZ63" s="18" t="s">
        <v>30</v>
      </c>
      <c r="BA63" s="17" t="s">
        <v>30</v>
      </c>
      <c r="BB63" s="17" t="s">
        <v>30</v>
      </c>
      <c r="BC63" s="17" t="s">
        <v>30</v>
      </c>
      <c r="BD63" s="16" t="s">
        <v>30</v>
      </c>
      <c r="BE63" s="18" t="s">
        <v>30</v>
      </c>
      <c r="BF63" s="17" t="s">
        <v>30</v>
      </c>
      <c r="BG63" s="17" t="s">
        <v>30</v>
      </c>
      <c r="BH63" s="17" t="s">
        <v>30</v>
      </c>
      <c r="BI63" s="16" t="s">
        <v>30</v>
      </c>
      <c r="BJ63" s="18" t="s">
        <v>30</v>
      </c>
      <c r="BK63" s="17" t="s">
        <v>30</v>
      </c>
      <c r="BL63" s="17" t="s">
        <v>30</v>
      </c>
      <c r="BM63" s="17" t="s">
        <v>30</v>
      </c>
      <c r="BN63" s="16" t="s">
        <v>30</v>
      </c>
      <c r="BO63" s="86"/>
    </row>
    <row r="64" spans="1:67" x14ac:dyDescent="0.2">
      <c r="A64" s="61"/>
      <c r="B64" s="62"/>
      <c r="C64" s="102"/>
      <c r="D64" s="103"/>
      <c r="E64" s="103"/>
      <c r="F64" s="103"/>
      <c r="G64" s="103"/>
      <c r="H64" s="103"/>
      <c r="I64" s="119" t="b">
        <f t="shared" si="9"/>
        <v>0</v>
      </c>
      <c r="J64" s="68"/>
      <c r="K64" s="68"/>
      <c r="L64" s="26" t="s">
        <v>30</v>
      </c>
      <c r="M64" s="68" t="s">
        <v>30</v>
      </c>
      <c r="N64" s="25" t="s">
        <v>30</v>
      </c>
      <c r="O64" s="25" t="s">
        <v>30</v>
      </c>
      <c r="P64" s="82" t="s">
        <v>30</v>
      </c>
      <c r="Q64" s="83" t="s">
        <v>30</v>
      </c>
      <c r="R64" s="20" t="s">
        <v>30</v>
      </c>
      <c r="S64" s="20" t="s">
        <v>30</v>
      </c>
      <c r="T64" s="20" t="s">
        <v>30</v>
      </c>
      <c r="U64" s="85" t="s">
        <v>30</v>
      </c>
      <c r="V64" s="83" t="s">
        <v>30</v>
      </c>
      <c r="W64" s="20" t="s">
        <v>30</v>
      </c>
      <c r="X64" s="20" t="s">
        <v>30</v>
      </c>
      <c r="Y64" s="20" t="s">
        <v>30</v>
      </c>
      <c r="Z64" s="85" t="s">
        <v>30</v>
      </c>
      <c r="AA64" s="83" t="s">
        <v>30</v>
      </c>
      <c r="AB64" s="20" t="s">
        <v>30</v>
      </c>
      <c r="AC64" s="20" t="s">
        <v>30</v>
      </c>
      <c r="AD64" s="20" t="s">
        <v>30</v>
      </c>
      <c r="AE64" s="85" t="s">
        <v>30</v>
      </c>
      <c r="AF64" s="83" t="s">
        <v>30</v>
      </c>
      <c r="AG64" s="20" t="s">
        <v>30</v>
      </c>
      <c r="AH64" s="20" t="s">
        <v>30</v>
      </c>
      <c r="AI64" s="20" t="s">
        <v>30</v>
      </c>
      <c r="AJ64" s="85" t="s">
        <v>30</v>
      </c>
      <c r="AK64" s="83" t="s">
        <v>30</v>
      </c>
      <c r="AL64" s="20" t="s">
        <v>30</v>
      </c>
      <c r="AM64" s="20" t="s">
        <v>30</v>
      </c>
      <c r="AN64" s="20" t="s">
        <v>30</v>
      </c>
      <c r="AO64" s="85" t="s">
        <v>30</v>
      </c>
      <c r="AP64" s="18" t="s">
        <v>30</v>
      </c>
      <c r="AQ64" s="17" t="s">
        <v>30</v>
      </c>
      <c r="AR64" s="17" t="s">
        <v>30</v>
      </c>
      <c r="AS64" s="17" t="s">
        <v>30</v>
      </c>
      <c r="AT64" s="16" t="s">
        <v>30</v>
      </c>
      <c r="AU64" s="18" t="s">
        <v>30</v>
      </c>
      <c r="AV64" s="17" t="s">
        <v>30</v>
      </c>
      <c r="AW64" s="17" t="s">
        <v>30</v>
      </c>
      <c r="AX64" s="17" t="s">
        <v>30</v>
      </c>
      <c r="AY64" s="16" t="s">
        <v>30</v>
      </c>
      <c r="AZ64" s="18" t="s">
        <v>30</v>
      </c>
      <c r="BA64" s="17" t="s">
        <v>30</v>
      </c>
      <c r="BB64" s="17" t="s">
        <v>30</v>
      </c>
      <c r="BC64" s="17" t="s">
        <v>30</v>
      </c>
      <c r="BD64" s="16" t="s">
        <v>30</v>
      </c>
      <c r="BE64" s="18" t="s">
        <v>30</v>
      </c>
      <c r="BF64" s="17" t="s">
        <v>30</v>
      </c>
      <c r="BG64" s="17" t="s">
        <v>30</v>
      </c>
      <c r="BH64" s="17" t="s">
        <v>30</v>
      </c>
      <c r="BI64" s="16" t="s">
        <v>30</v>
      </c>
      <c r="BJ64" s="18" t="s">
        <v>30</v>
      </c>
      <c r="BK64" s="17" t="s">
        <v>30</v>
      </c>
      <c r="BL64" s="17" t="s">
        <v>30</v>
      </c>
      <c r="BM64" s="17" t="s">
        <v>30</v>
      </c>
      <c r="BN64" s="16" t="s">
        <v>30</v>
      </c>
      <c r="BO64" s="86"/>
    </row>
    <row r="65" spans="1:67" x14ac:dyDescent="0.2">
      <c r="A65" s="61"/>
      <c r="B65" s="62"/>
      <c r="C65" s="102"/>
      <c r="D65" s="103"/>
      <c r="E65" s="103"/>
      <c r="F65" s="103"/>
      <c r="G65" s="103"/>
      <c r="H65" s="103"/>
      <c r="I65" s="119" t="b">
        <f t="shared" si="9"/>
        <v>0</v>
      </c>
      <c r="J65" s="68"/>
      <c r="K65" s="68"/>
      <c r="L65" s="26" t="s">
        <v>30</v>
      </c>
      <c r="M65" s="68" t="s">
        <v>30</v>
      </c>
      <c r="N65" s="25" t="s">
        <v>30</v>
      </c>
      <c r="O65" s="25" t="s">
        <v>30</v>
      </c>
      <c r="P65" s="82" t="s">
        <v>30</v>
      </c>
      <c r="Q65" s="83" t="s">
        <v>30</v>
      </c>
      <c r="R65" s="20" t="s">
        <v>30</v>
      </c>
      <c r="S65" s="20" t="s">
        <v>30</v>
      </c>
      <c r="T65" s="20" t="s">
        <v>30</v>
      </c>
      <c r="U65" s="85" t="s">
        <v>30</v>
      </c>
      <c r="V65" s="83" t="s">
        <v>30</v>
      </c>
      <c r="W65" s="20" t="s">
        <v>30</v>
      </c>
      <c r="X65" s="20" t="s">
        <v>30</v>
      </c>
      <c r="Y65" s="20" t="s">
        <v>30</v>
      </c>
      <c r="Z65" s="85" t="s">
        <v>30</v>
      </c>
      <c r="AA65" s="83" t="s">
        <v>30</v>
      </c>
      <c r="AB65" s="20" t="s">
        <v>30</v>
      </c>
      <c r="AC65" s="20" t="s">
        <v>30</v>
      </c>
      <c r="AD65" s="20" t="s">
        <v>30</v>
      </c>
      <c r="AE65" s="85" t="s">
        <v>30</v>
      </c>
      <c r="AF65" s="83" t="s">
        <v>30</v>
      </c>
      <c r="AG65" s="20" t="s">
        <v>30</v>
      </c>
      <c r="AH65" s="20" t="s">
        <v>30</v>
      </c>
      <c r="AI65" s="20" t="s">
        <v>30</v>
      </c>
      <c r="AJ65" s="85" t="s">
        <v>30</v>
      </c>
      <c r="AK65" s="83" t="s">
        <v>30</v>
      </c>
      <c r="AL65" s="20" t="s">
        <v>30</v>
      </c>
      <c r="AM65" s="20" t="s">
        <v>30</v>
      </c>
      <c r="AN65" s="20" t="s">
        <v>30</v>
      </c>
      <c r="AO65" s="85" t="s">
        <v>30</v>
      </c>
      <c r="AP65" s="18" t="s">
        <v>30</v>
      </c>
      <c r="AQ65" s="17" t="s">
        <v>30</v>
      </c>
      <c r="AR65" s="17" t="s">
        <v>30</v>
      </c>
      <c r="AS65" s="17" t="s">
        <v>30</v>
      </c>
      <c r="AT65" s="16" t="s">
        <v>30</v>
      </c>
      <c r="AU65" s="18" t="s">
        <v>30</v>
      </c>
      <c r="AV65" s="17" t="s">
        <v>30</v>
      </c>
      <c r="AW65" s="17" t="s">
        <v>30</v>
      </c>
      <c r="AX65" s="17" t="s">
        <v>30</v>
      </c>
      <c r="AY65" s="16" t="s">
        <v>30</v>
      </c>
      <c r="AZ65" s="18" t="s">
        <v>30</v>
      </c>
      <c r="BA65" s="17" t="s">
        <v>30</v>
      </c>
      <c r="BB65" s="17" t="s">
        <v>30</v>
      </c>
      <c r="BC65" s="17" t="s">
        <v>30</v>
      </c>
      <c r="BD65" s="16" t="s">
        <v>30</v>
      </c>
      <c r="BE65" s="18" t="s">
        <v>30</v>
      </c>
      <c r="BF65" s="17" t="s">
        <v>30</v>
      </c>
      <c r="BG65" s="17" t="s">
        <v>30</v>
      </c>
      <c r="BH65" s="17" t="s">
        <v>30</v>
      </c>
      <c r="BI65" s="16" t="s">
        <v>30</v>
      </c>
      <c r="BJ65" s="18" t="s">
        <v>30</v>
      </c>
      <c r="BK65" s="17" t="s">
        <v>30</v>
      </c>
      <c r="BL65" s="17" t="s">
        <v>30</v>
      </c>
      <c r="BM65" s="17" t="s">
        <v>30</v>
      </c>
      <c r="BN65" s="16" t="s">
        <v>30</v>
      </c>
      <c r="BO65" s="86"/>
    </row>
    <row r="66" spans="1:67" x14ac:dyDescent="0.2">
      <c r="A66" s="61"/>
      <c r="B66" s="62"/>
      <c r="C66" s="102"/>
      <c r="D66" s="103"/>
      <c r="E66" s="103"/>
      <c r="F66" s="103"/>
      <c r="G66" s="103"/>
      <c r="H66" s="103"/>
      <c r="I66" s="119" t="b">
        <f t="shared" si="9"/>
        <v>0</v>
      </c>
      <c r="J66" s="68"/>
      <c r="K66" s="68"/>
      <c r="L66" s="26" t="s">
        <v>30</v>
      </c>
      <c r="M66" s="68" t="s">
        <v>30</v>
      </c>
      <c r="N66" s="25" t="s">
        <v>30</v>
      </c>
      <c r="O66" s="25" t="s">
        <v>30</v>
      </c>
      <c r="P66" s="82" t="s">
        <v>30</v>
      </c>
      <c r="Q66" s="83" t="s">
        <v>30</v>
      </c>
      <c r="R66" s="20" t="s">
        <v>30</v>
      </c>
      <c r="S66" s="20" t="s">
        <v>30</v>
      </c>
      <c r="T66" s="20" t="s">
        <v>30</v>
      </c>
      <c r="U66" s="85" t="s">
        <v>30</v>
      </c>
      <c r="V66" s="83" t="s">
        <v>30</v>
      </c>
      <c r="W66" s="20" t="s">
        <v>30</v>
      </c>
      <c r="X66" s="20" t="s">
        <v>30</v>
      </c>
      <c r="Y66" s="20" t="s">
        <v>30</v>
      </c>
      <c r="Z66" s="85" t="s">
        <v>30</v>
      </c>
      <c r="AA66" s="83" t="s">
        <v>30</v>
      </c>
      <c r="AB66" s="20" t="s">
        <v>30</v>
      </c>
      <c r="AC66" s="20" t="s">
        <v>30</v>
      </c>
      <c r="AD66" s="20" t="s">
        <v>30</v>
      </c>
      <c r="AE66" s="85" t="s">
        <v>30</v>
      </c>
      <c r="AF66" s="83" t="s">
        <v>30</v>
      </c>
      <c r="AG66" s="20" t="s">
        <v>30</v>
      </c>
      <c r="AH66" s="20" t="s">
        <v>30</v>
      </c>
      <c r="AI66" s="20" t="s">
        <v>30</v>
      </c>
      <c r="AJ66" s="85" t="s">
        <v>30</v>
      </c>
      <c r="AK66" s="83" t="s">
        <v>30</v>
      </c>
      <c r="AL66" s="20" t="s">
        <v>30</v>
      </c>
      <c r="AM66" s="20" t="s">
        <v>30</v>
      </c>
      <c r="AN66" s="20" t="s">
        <v>30</v>
      </c>
      <c r="AO66" s="85" t="s">
        <v>30</v>
      </c>
      <c r="AP66" s="18" t="s">
        <v>30</v>
      </c>
      <c r="AQ66" s="17" t="s">
        <v>30</v>
      </c>
      <c r="AR66" s="17" t="s">
        <v>30</v>
      </c>
      <c r="AS66" s="17" t="s">
        <v>30</v>
      </c>
      <c r="AT66" s="16" t="s">
        <v>30</v>
      </c>
      <c r="AU66" s="18" t="s">
        <v>30</v>
      </c>
      <c r="AV66" s="17" t="s">
        <v>30</v>
      </c>
      <c r="AW66" s="17" t="s">
        <v>30</v>
      </c>
      <c r="AX66" s="17" t="s">
        <v>30</v>
      </c>
      <c r="AY66" s="16" t="s">
        <v>30</v>
      </c>
      <c r="AZ66" s="18" t="s">
        <v>30</v>
      </c>
      <c r="BA66" s="17" t="s">
        <v>30</v>
      </c>
      <c r="BB66" s="17" t="s">
        <v>30</v>
      </c>
      <c r="BC66" s="17" t="s">
        <v>30</v>
      </c>
      <c r="BD66" s="16" t="s">
        <v>30</v>
      </c>
      <c r="BE66" s="18" t="s">
        <v>30</v>
      </c>
      <c r="BF66" s="17" t="s">
        <v>30</v>
      </c>
      <c r="BG66" s="17" t="s">
        <v>30</v>
      </c>
      <c r="BH66" s="17" t="s">
        <v>30</v>
      </c>
      <c r="BI66" s="16" t="s">
        <v>30</v>
      </c>
      <c r="BJ66" s="18" t="s">
        <v>30</v>
      </c>
      <c r="BK66" s="17" t="s">
        <v>30</v>
      </c>
      <c r="BL66" s="17" t="s">
        <v>30</v>
      </c>
      <c r="BM66" s="17" t="s">
        <v>30</v>
      </c>
      <c r="BN66" s="16" t="s">
        <v>30</v>
      </c>
      <c r="BO66" s="86"/>
    </row>
    <row r="67" spans="1:67" x14ac:dyDescent="0.2">
      <c r="A67" s="61"/>
      <c r="B67" s="62"/>
      <c r="C67" s="102"/>
      <c r="D67" s="103"/>
      <c r="E67" s="103"/>
      <c r="F67" s="103"/>
      <c r="G67" s="103"/>
      <c r="H67" s="103"/>
      <c r="I67" s="119" t="b">
        <f t="shared" si="9"/>
        <v>0</v>
      </c>
      <c r="J67" s="68"/>
      <c r="K67" s="68"/>
      <c r="L67" s="26" t="s">
        <v>30</v>
      </c>
      <c r="M67" s="68" t="s">
        <v>30</v>
      </c>
      <c r="N67" s="25" t="s">
        <v>30</v>
      </c>
      <c r="O67" s="25" t="s">
        <v>30</v>
      </c>
      <c r="P67" s="82" t="s">
        <v>30</v>
      </c>
      <c r="Q67" s="83" t="s">
        <v>30</v>
      </c>
      <c r="R67" s="20" t="s">
        <v>30</v>
      </c>
      <c r="S67" s="20" t="s">
        <v>30</v>
      </c>
      <c r="T67" s="20" t="s">
        <v>30</v>
      </c>
      <c r="U67" s="85" t="s">
        <v>30</v>
      </c>
      <c r="V67" s="83" t="s">
        <v>30</v>
      </c>
      <c r="W67" s="20" t="s">
        <v>30</v>
      </c>
      <c r="X67" s="20" t="s">
        <v>30</v>
      </c>
      <c r="Y67" s="20" t="s">
        <v>30</v>
      </c>
      <c r="Z67" s="85" t="s">
        <v>30</v>
      </c>
      <c r="AA67" s="83" t="s">
        <v>30</v>
      </c>
      <c r="AB67" s="20" t="s">
        <v>30</v>
      </c>
      <c r="AC67" s="20" t="s">
        <v>30</v>
      </c>
      <c r="AD67" s="20" t="s">
        <v>30</v>
      </c>
      <c r="AE67" s="85" t="s">
        <v>30</v>
      </c>
      <c r="AF67" s="83" t="s">
        <v>30</v>
      </c>
      <c r="AG67" s="20" t="s">
        <v>30</v>
      </c>
      <c r="AH67" s="20" t="s">
        <v>30</v>
      </c>
      <c r="AI67" s="20" t="s">
        <v>30</v>
      </c>
      <c r="AJ67" s="85" t="s">
        <v>30</v>
      </c>
      <c r="AK67" s="83" t="s">
        <v>30</v>
      </c>
      <c r="AL67" s="20" t="s">
        <v>30</v>
      </c>
      <c r="AM67" s="20" t="s">
        <v>30</v>
      </c>
      <c r="AN67" s="20" t="s">
        <v>30</v>
      </c>
      <c r="AO67" s="85" t="s">
        <v>30</v>
      </c>
      <c r="AP67" s="18" t="s">
        <v>30</v>
      </c>
      <c r="AQ67" s="17" t="s">
        <v>30</v>
      </c>
      <c r="AR67" s="17" t="s">
        <v>30</v>
      </c>
      <c r="AS67" s="17" t="s">
        <v>30</v>
      </c>
      <c r="AT67" s="16" t="s">
        <v>30</v>
      </c>
      <c r="AU67" s="18" t="s">
        <v>30</v>
      </c>
      <c r="AV67" s="17" t="s">
        <v>30</v>
      </c>
      <c r="AW67" s="17" t="s">
        <v>30</v>
      </c>
      <c r="AX67" s="17" t="s">
        <v>30</v>
      </c>
      <c r="AY67" s="16" t="s">
        <v>30</v>
      </c>
      <c r="AZ67" s="18" t="s">
        <v>30</v>
      </c>
      <c r="BA67" s="17" t="s">
        <v>30</v>
      </c>
      <c r="BB67" s="17" t="s">
        <v>30</v>
      </c>
      <c r="BC67" s="17" t="s">
        <v>30</v>
      </c>
      <c r="BD67" s="16" t="s">
        <v>30</v>
      </c>
      <c r="BE67" s="18" t="s">
        <v>30</v>
      </c>
      <c r="BF67" s="17" t="s">
        <v>30</v>
      </c>
      <c r="BG67" s="17" t="s">
        <v>30</v>
      </c>
      <c r="BH67" s="17" t="s">
        <v>30</v>
      </c>
      <c r="BI67" s="16" t="s">
        <v>30</v>
      </c>
      <c r="BJ67" s="18" t="s">
        <v>30</v>
      </c>
      <c r="BK67" s="17" t="s">
        <v>30</v>
      </c>
      <c r="BL67" s="17" t="s">
        <v>30</v>
      </c>
      <c r="BM67" s="17" t="s">
        <v>30</v>
      </c>
      <c r="BN67" s="16" t="s">
        <v>30</v>
      </c>
      <c r="BO67" s="86"/>
    </row>
    <row r="68" spans="1:67" x14ac:dyDescent="0.2">
      <c r="A68" s="61"/>
      <c r="B68" s="62"/>
      <c r="C68" s="102"/>
      <c r="D68" s="103"/>
      <c r="E68" s="103"/>
      <c r="F68" s="103"/>
      <c r="G68" s="103"/>
      <c r="H68" s="103"/>
      <c r="I68" s="119" t="b">
        <f t="shared" si="9"/>
        <v>0</v>
      </c>
      <c r="J68" s="68"/>
      <c r="K68" s="68"/>
      <c r="L68" s="26" t="s">
        <v>30</v>
      </c>
      <c r="M68" s="68" t="s">
        <v>30</v>
      </c>
      <c r="N68" s="25" t="s">
        <v>30</v>
      </c>
      <c r="O68" s="25" t="s">
        <v>30</v>
      </c>
      <c r="P68" s="82" t="s">
        <v>30</v>
      </c>
      <c r="Q68" s="83" t="s">
        <v>30</v>
      </c>
      <c r="R68" s="20" t="s">
        <v>30</v>
      </c>
      <c r="S68" s="20" t="s">
        <v>30</v>
      </c>
      <c r="T68" s="20" t="s">
        <v>30</v>
      </c>
      <c r="U68" s="85" t="s">
        <v>30</v>
      </c>
      <c r="V68" s="83" t="s">
        <v>30</v>
      </c>
      <c r="W68" s="20" t="s">
        <v>30</v>
      </c>
      <c r="X68" s="20" t="s">
        <v>30</v>
      </c>
      <c r="Y68" s="20" t="s">
        <v>30</v>
      </c>
      <c r="Z68" s="85" t="s">
        <v>30</v>
      </c>
      <c r="AA68" s="83" t="s">
        <v>30</v>
      </c>
      <c r="AB68" s="20" t="s">
        <v>30</v>
      </c>
      <c r="AC68" s="20" t="s">
        <v>30</v>
      </c>
      <c r="AD68" s="20" t="s">
        <v>30</v>
      </c>
      <c r="AE68" s="85" t="s">
        <v>30</v>
      </c>
      <c r="AF68" s="83" t="s">
        <v>30</v>
      </c>
      <c r="AG68" s="20" t="s">
        <v>30</v>
      </c>
      <c r="AH68" s="20" t="s">
        <v>30</v>
      </c>
      <c r="AI68" s="20" t="s">
        <v>30</v>
      </c>
      <c r="AJ68" s="85" t="s">
        <v>30</v>
      </c>
      <c r="AK68" s="83" t="s">
        <v>30</v>
      </c>
      <c r="AL68" s="20" t="s">
        <v>30</v>
      </c>
      <c r="AM68" s="20" t="s">
        <v>30</v>
      </c>
      <c r="AN68" s="20" t="s">
        <v>30</v>
      </c>
      <c r="AO68" s="85" t="s">
        <v>30</v>
      </c>
      <c r="AP68" s="18" t="s">
        <v>30</v>
      </c>
      <c r="AQ68" s="17" t="s">
        <v>30</v>
      </c>
      <c r="AR68" s="17" t="s">
        <v>30</v>
      </c>
      <c r="AS68" s="17" t="s">
        <v>30</v>
      </c>
      <c r="AT68" s="16" t="s">
        <v>30</v>
      </c>
      <c r="AU68" s="18" t="s">
        <v>30</v>
      </c>
      <c r="AV68" s="17" t="s">
        <v>30</v>
      </c>
      <c r="AW68" s="17" t="s">
        <v>30</v>
      </c>
      <c r="AX68" s="17" t="s">
        <v>30</v>
      </c>
      <c r="AY68" s="16" t="s">
        <v>30</v>
      </c>
      <c r="AZ68" s="18" t="s">
        <v>30</v>
      </c>
      <c r="BA68" s="17" t="s">
        <v>30</v>
      </c>
      <c r="BB68" s="17" t="s">
        <v>30</v>
      </c>
      <c r="BC68" s="17" t="s">
        <v>30</v>
      </c>
      <c r="BD68" s="16" t="s">
        <v>30</v>
      </c>
      <c r="BE68" s="18" t="s">
        <v>30</v>
      </c>
      <c r="BF68" s="17" t="s">
        <v>30</v>
      </c>
      <c r="BG68" s="17" t="s">
        <v>30</v>
      </c>
      <c r="BH68" s="17" t="s">
        <v>30</v>
      </c>
      <c r="BI68" s="16" t="s">
        <v>30</v>
      </c>
      <c r="BJ68" s="18" t="s">
        <v>30</v>
      </c>
      <c r="BK68" s="17" t="s">
        <v>30</v>
      </c>
      <c r="BL68" s="17" t="s">
        <v>30</v>
      </c>
      <c r="BM68" s="17" t="s">
        <v>30</v>
      </c>
      <c r="BN68" s="16" t="s">
        <v>30</v>
      </c>
      <c r="BO68" s="86"/>
    </row>
    <row r="69" spans="1:67" x14ac:dyDescent="0.2">
      <c r="A69" s="61"/>
      <c r="B69" s="62"/>
      <c r="C69" s="102"/>
      <c r="D69" s="103"/>
      <c r="E69" s="103"/>
      <c r="F69" s="103"/>
      <c r="G69" s="103"/>
      <c r="H69" s="103"/>
      <c r="I69" s="119" t="b">
        <f t="shared" si="9"/>
        <v>0</v>
      </c>
      <c r="J69" s="68"/>
      <c r="K69" s="68"/>
      <c r="L69" s="26" t="s">
        <v>30</v>
      </c>
      <c r="M69" s="68" t="s">
        <v>30</v>
      </c>
      <c r="N69" s="25" t="s">
        <v>30</v>
      </c>
      <c r="O69" s="25" t="s">
        <v>30</v>
      </c>
      <c r="P69" s="82" t="s">
        <v>30</v>
      </c>
      <c r="Q69" s="83" t="s">
        <v>30</v>
      </c>
      <c r="R69" s="20" t="s">
        <v>30</v>
      </c>
      <c r="S69" s="20" t="s">
        <v>30</v>
      </c>
      <c r="T69" s="20" t="s">
        <v>30</v>
      </c>
      <c r="U69" s="85" t="s">
        <v>30</v>
      </c>
      <c r="V69" s="83" t="s">
        <v>30</v>
      </c>
      <c r="W69" s="20" t="s">
        <v>30</v>
      </c>
      <c r="X69" s="20" t="s">
        <v>30</v>
      </c>
      <c r="Y69" s="20" t="s">
        <v>30</v>
      </c>
      <c r="Z69" s="85" t="s">
        <v>30</v>
      </c>
      <c r="AA69" s="83" t="s">
        <v>30</v>
      </c>
      <c r="AB69" s="20" t="s">
        <v>30</v>
      </c>
      <c r="AC69" s="20" t="s">
        <v>30</v>
      </c>
      <c r="AD69" s="20" t="s">
        <v>30</v>
      </c>
      <c r="AE69" s="85" t="s">
        <v>30</v>
      </c>
      <c r="AF69" s="83" t="s">
        <v>30</v>
      </c>
      <c r="AG69" s="20" t="s">
        <v>30</v>
      </c>
      <c r="AH69" s="20" t="s">
        <v>30</v>
      </c>
      <c r="AI69" s="20" t="s">
        <v>30</v>
      </c>
      <c r="AJ69" s="85" t="s">
        <v>30</v>
      </c>
      <c r="AK69" s="83" t="s">
        <v>30</v>
      </c>
      <c r="AL69" s="20" t="s">
        <v>30</v>
      </c>
      <c r="AM69" s="20" t="s">
        <v>30</v>
      </c>
      <c r="AN69" s="20" t="s">
        <v>30</v>
      </c>
      <c r="AO69" s="85" t="s">
        <v>30</v>
      </c>
      <c r="AP69" s="18" t="s">
        <v>30</v>
      </c>
      <c r="AQ69" s="17" t="s">
        <v>30</v>
      </c>
      <c r="AR69" s="17" t="s">
        <v>30</v>
      </c>
      <c r="AS69" s="17" t="s">
        <v>30</v>
      </c>
      <c r="AT69" s="16" t="s">
        <v>30</v>
      </c>
      <c r="AU69" s="18" t="s">
        <v>30</v>
      </c>
      <c r="AV69" s="17" t="s">
        <v>30</v>
      </c>
      <c r="AW69" s="17" t="s">
        <v>30</v>
      </c>
      <c r="AX69" s="17" t="s">
        <v>30</v>
      </c>
      <c r="AY69" s="16" t="s">
        <v>30</v>
      </c>
      <c r="AZ69" s="18" t="s">
        <v>30</v>
      </c>
      <c r="BA69" s="17" t="s">
        <v>30</v>
      </c>
      <c r="BB69" s="17" t="s">
        <v>30</v>
      </c>
      <c r="BC69" s="17" t="s">
        <v>30</v>
      </c>
      <c r="BD69" s="16" t="s">
        <v>30</v>
      </c>
      <c r="BE69" s="18" t="s">
        <v>30</v>
      </c>
      <c r="BF69" s="17" t="s">
        <v>30</v>
      </c>
      <c r="BG69" s="17" t="s">
        <v>30</v>
      </c>
      <c r="BH69" s="17" t="s">
        <v>30</v>
      </c>
      <c r="BI69" s="16" t="s">
        <v>30</v>
      </c>
      <c r="BJ69" s="18" t="s">
        <v>30</v>
      </c>
      <c r="BK69" s="17" t="s">
        <v>30</v>
      </c>
      <c r="BL69" s="17" t="s">
        <v>30</v>
      </c>
      <c r="BM69" s="17" t="s">
        <v>30</v>
      </c>
      <c r="BN69" s="16" t="s">
        <v>30</v>
      </c>
      <c r="BO69" s="86"/>
    </row>
    <row r="70" spans="1:67" x14ac:dyDescent="0.2">
      <c r="A70" s="61"/>
      <c r="B70" s="62"/>
      <c r="C70" s="102"/>
      <c r="D70" s="103"/>
      <c r="E70" s="103"/>
      <c r="F70" s="103"/>
      <c r="G70" s="103"/>
      <c r="H70" s="103"/>
      <c r="I70" s="119" t="b">
        <f t="shared" si="9"/>
        <v>0</v>
      </c>
      <c r="J70" s="68"/>
      <c r="K70" s="68"/>
      <c r="L70" s="26" t="s">
        <v>30</v>
      </c>
      <c r="M70" s="68" t="s">
        <v>30</v>
      </c>
      <c r="N70" s="25" t="s">
        <v>30</v>
      </c>
      <c r="O70" s="25" t="s">
        <v>30</v>
      </c>
      <c r="P70" s="82" t="s">
        <v>30</v>
      </c>
      <c r="Q70" s="83" t="s">
        <v>30</v>
      </c>
      <c r="R70" s="20" t="s">
        <v>30</v>
      </c>
      <c r="S70" s="20" t="s">
        <v>30</v>
      </c>
      <c r="T70" s="20" t="s">
        <v>30</v>
      </c>
      <c r="U70" s="85" t="s">
        <v>30</v>
      </c>
      <c r="V70" s="83" t="s">
        <v>30</v>
      </c>
      <c r="W70" s="20" t="s">
        <v>30</v>
      </c>
      <c r="X70" s="20" t="s">
        <v>30</v>
      </c>
      <c r="Y70" s="20" t="s">
        <v>30</v>
      </c>
      <c r="Z70" s="85" t="s">
        <v>30</v>
      </c>
      <c r="AA70" s="83" t="s">
        <v>30</v>
      </c>
      <c r="AB70" s="20" t="s">
        <v>30</v>
      </c>
      <c r="AC70" s="20" t="s">
        <v>30</v>
      </c>
      <c r="AD70" s="20" t="s">
        <v>30</v>
      </c>
      <c r="AE70" s="85" t="s">
        <v>30</v>
      </c>
      <c r="AF70" s="83" t="s">
        <v>30</v>
      </c>
      <c r="AG70" s="20" t="s">
        <v>30</v>
      </c>
      <c r="AH70" s="20" t="s">
        <v>30</v>
      </c>
      <c r="AI70" s="20" t="s">
        <v>30</v>
      </c>
      <c r="AJ70" s="85" t="s">
        <v>30</v>
      </c>
      <c r="AK70" s="83" t="s">
        <v>30</v>
      </c>
      <c r="AL70" s="20" t="s">
        <v>30</v>
      </c>
      <c r="AM70" s="20" t="s">
        <v>30</v>
      </c>
      <c r="AN70" s="20" t="s">
        <v>30</v>
      </c>
      <c r="AO70" s="85" t="s">
        <v>30</v>
      </c>
      <c r="AP70" s="18" t="s">
        <v>30</v>
      </c>
      <c r="AQ70" s="17" t="s">
        <v>30</v>
      </c>
      <c r="AR70" s="17" t="s">
        <v>30</v>
      </c>
      <c r="AS70" s="17" t="s">
        <v>30</v>
      </c>
      <c r="AT70" s="16" t="s">
        <v>30</v>
      </c>
      <c r="AU70" s="18" t="s">
        <v>30</v>
      </c>
      <c r="AV70" s="17" t="s">
        <v>30</v>
      </c>
      <c r="AW70" s="17" t="s">
        <v>30</v>
      </c>
      <c r="AX70" s="17" t="s">
        <v>30</v>
      </c>
      <c r="AY70" s="16" t="s">
        <v>30</v>
      </c>
      <c r="AZ70" s="18" t="s">
        <v>30</v>
      </c>
      <c r="BA70" s="17" t="s">
        <v>30</v>
      </c>
      <c r="BB70" s="17" t="s">
        <v>30</v>
      </c>
      <c r="BC70" s="17" t="s">
        <v>30</v>
      </c>
      <c r="BD70" s="16" t="s">
        <v>30</v>
      </c>
      <c r="BE70" s="18" t="s">
        <v>30</v>
      </c>
      <c r="BF70" s="17" t="s">
        <v>30</v>
      </c>
      <c r="BG70" s="17" t="s">
        <v>30</v>
      </c>
      <c r="BH70" s="17" t="s">
        <v>30</v>
      </c>
      <c r="BI70" s="16" t="s">
        <v>30</v>
      </c>
      <c r="BJ70" s="18" t="s">
        <v>30</v>
      </c>
      <c r="BK70" s="17" t="s">
        <v>30</v>
      </c>
      <c r="BL70" s="17" t="s">
        <v>30</v>
      </c>
      <c r="BM70" s="17" t="s">
        <v>30</v>
      </c>
      <c r="BN70" s="16" t="s">
        <v>30</v>
      </c>
      <c r="BO70" s="86"/>
    </row>
    <row r="71" spans="1:67" x14ac:dyDescent="0.2">
      <c r="A71" s="61"/>
      <c r="B71" s="62"/>
      <c r="C71" s="102"/>
      <c r="D71" s="103"/>
      <c r="E71" s="103"/>
      <c r="F71" s="103"/>
      <c r="G71" s="103"/>
      <c r="H71" s="103"/>
      <c r="I71" s="119" t="b">
        <f t="shared" si="9"/>
        <v>0</v>
      </c>
      <c r="J71" s="68"/>
      <c r="K71" s="68"/>
      <c r="L71" s="26" t="s">
        <v>30</v>
      </c>
      <c r="M71" s="68" t="s">
        <v>30</v>
      </c>
      <c r="N71" s="25" t="s">
        <v>30</v>
      </c>
      <c r="O71" s="25" t="s">
        <v>30</v>
      </c>
      <c r="P71" s="82" t="s">
        <v>30</v>
      </c>
      <c r="Q71" s="83" t="s">
        <v>30</v>
      </c>
      <c r="R71" s="20" t="s">
        <v>30</v>
      </c>
      <c r="S71" s="20" t="s">
        <v>30</v>
      </c>
      <c r="T71" s="20" t="s">
        <v>30</v>
      </c>
      <c r="U71" s="85" t="s">
        <v>30</v>
      </c>
      <c r="V71" s="83" t="s">
        <v>30</v>
      </c>
      <c r="W71" s="20" t="s">
        <v>30</v>
      </c>
      <c r="X71" s="20" t="s">
        <v>30</v>
      </c>
      <c r="Y71" s="20" t="s">
        <v>30</v>
      </c>
      <c r="Z71" s="85" t="s">
        <v>30</v>
      </c>
      <c r="AA71" s="83" t="s">
        <v>30</v>
      </c>
      <c r="AB71" s="20" t="s">
        <v>30</v>
      </c>
      <c r="AC71" s="20" t="s">
        <v>30</v>
      </c>
      <c r="AD71" s="20" t="s">
        <v>30</v>
      </c>
      <c r="AE71" s="85" t="s">
        <v>30</v>
      </c>
      <c r="AF71" s="83" t="s">
        <v>30</v>
      </c>
      <c r="AG71" s="20" t="s">
        <v>30</v>
      </c>
      <c r="AH71" s="20" t="s">
        <v>30</v>
      </c>
      <c r="AI71" s="20" t="s">
        <v>30</v>
      </c>
      <c r="AJ71" s="85" t="s">
        <v>30</v>
      </c>
      <c r="AK71" s="83" t="s">
        <v>30</v>
      </c>
      <c r="AL71" s="20" t="s">
        <v>30</v>
      </c>
      <c r="AM71" s="20" t="s">
        <v>30</v>
      </c>
      <c r="AN71" s="20" t="s">
        <v>30</v>
      </c>
      <c r="AO71" s="85" t="s">
        <v>30</v>
      </c>
      <c r="AP71" s="18" t="s">
        <v>30</v>
      </c>
      <c r="AQ71" s="17" t="s">
        <v>30</v>
      </c>
      <c r="AR71" s="17" t="s">
        <v>30</v>
      </c>
      <c r="AS71" s="17" t="s">
        <v>30</v>
      </c>
      <c r="AT71" s="16" t="s">
        <v>30</v>
      </c>
      <c r="AU71" s="18" t="s">
        <v>30</v>
      </c>
      <c r="AV71" s="17" t="s">
        <v>30</v>
      </c>
      <c r="AW71" s="17" t="s">
        <v>30</v>
      </c>
      <c r="AX71" s="17" t="s">
        <v>30</v>
      </c>
      <c r="AY71" s="16" t="s">
        <v>30</v>
      </c>
      <c r="AZ71" s="18" t="s">
        <v>30</v>
      </c>
      <c r="BA71" s="17" t="s">
        <v>30</v>
      </c>
      <c r="BB71" s="17" t="s">
        <v>30</v>
      </c>
      <c r="BC71" s="17" t="s">
        <v>30</v>
      </c>
      <c r="BD71" s="16" t="s">
        <v>30</v>
      </c>
      <c r="BE71" s="18" t="s">
        <v>30</v>
      </c>
      <c r="BF71" s="17" t="s">
        <v>30</v>
      </c>
      <c r="BG71" s="17" t="s">
        <v>30</v>
      </c>
      <c r="BH71" s="17" t="s">
        <v>30</v>
      </c>
      <c r="BI71" s="16" t="s">
        <v>30</v>
      </c>
      <c r="BJ71" s="18" t="s">
        <v>30</v>
      </c>
      <c r="BK71" s="17" t="s">
        <v>30</v>
      </c>
      <c r="BL71" s="17" t="s">
        <v>30</v>
      </c>
      <c r="BM71" s="17" t="s">
        <v>30</v>
      </c>
      <c r="BN71" s="16" t="s">
        <v>30</v>
      </c>
      <c r="BO71" s="86"/>
    </row>
    <row r="72" spans="1:67" x14ac:dyDescent="0.2">
      <c r="A72" s="61"/>
      <c r="B72" s="62"/>
      <c r="C72" s="102"/>
      <c r="D72" s="103"/>
      <c r="E72" s="103"/>
      <c r="F72" s="103"/>
      <c r="G72" s="103"/>
      <c r="H72" s="103"/>
      <c r="I72" s="119" t="b">
        <f t="shared" si="9"/>
        <v>0</v>
      </c>
      <c r="J72" s="68"/>
      <c r="K72" s="68"/>
      <c r="L72" s="26" t="s">
        <v>30</v>
      </c>
      <c r="M72" s="68" t="s">
        <v>30</v>
      </c>
      <c r="N72" s="25" t="s">
        <v>30</v>
      </c>
      <c r="O72" s="25" t="s">
        <v>30</v>
      </c>
      <c r="P72" s="82" t="s">
        <v>30</v>
      </c>
      <c r="Q72" s="83" t="s">
        <v>30</v>
      </c>
      <c r="R72" s="20" t="s">
        <v>30</v>
      </c>
      <c r="S72" s="20" t="s">
        <v>30</v>
      </c>
      <c r="T72" s="20" t="s">
        <v>30</v>
      </c>
      <c r="U72" s="85" t="s">
        <v>30</v>
      </c>
      <c r="V72" s="83" t="s">
        <v>30</v>
      </c>
      <c r="W72" s="20" t="s">
        <v>30</v>
      </c>
      <c r="X72" s="20" t="s">
        <v>30</v>
      </c>
      <c r="Y72" s="20" t="s">
        <v>30</v>
      </c>
      <c r="Z72" s="85" t="s">
        <v>30</v>
      </c>
      <c r="AA72" s="83" t="s">
        <v>30</v>
      </c>
      <c r="AB72" s="20" t="s">
        <v>30</v>
      </c>
      <c r="AC72" s="20" t="s">
        <v>30</v>
      </c>
      <c r="AD72" s="20" t="s">
        <v>30</v>
      </c>
      <c r="AE72" s="85" t="s">
        <v>30</v>
      </c>
      <c r="AF72" s="83" t="s">
        <v>30</v>
      </c>
      <c r="AG72" s="20" t="s">
        <v>30</v>
      </c>
      <c r="AH72" s="20" t="s">
        <v>30</v>
      </c>
      <c r="AI72" s="20" t="s">
        <v>30</v>
      </c>
      <c r="AJ72" s="85" t="s">
        <v>30</v>
      </c>
      <c r="AK72" s="83" t="s">
        <v>30</v>
      </c>
      <c r="AL72" s="20" t="s">
        <v>30</v>
      </c>
      <c r="AM72" s="20" t="s">
        <v>30</v>
      </c>
      <c r="AN72" s="20" t="s">
        <v>30</v>
      </c>
      <c r="AO72" s="85" t="s">
        <v>30</v>
      </c>
      <c r="AP72" s="18" t="s">
        <v>30</v>
      </c>
      <c r="AQ72" s="17" t="s">
        <v>30</v>
      </c>
      <c r="AR72" s="17" t="s">
        <v>30</v>
      </c>
      <c r="AS72" s="17" t="s">
        <v>30</v>
      </c>
      <c r="AT72" s="16" t="s">
        <v>30</v>
      </c>
      <c r="AU72" s="18" t="s">
        <v>30</v>
      </c>
      <c r="AV72" s="17" t="s">
        <v>30</v>
      </c>
      <c r="AW72" s="17" t="s">
        <v>30</v>
      </c>
      <c r="AX72" s="17" t="s">
        <v>30</v>
      </c>
      <c r="AY72" s="16" t="s">
        <v>30</v>
      </c>
      <c r="AZ72" s="18" t="s">
        <v>30</v>
      </c>
      <c r="BA72" s="17" t="s">
        <v>30</v>
      </c>
      <c r="BB72" s="17" t="s">
        <v>30</v>
      </c>
      <c r="BC72" s="17" t="s">
        <v>30</v>
      </c>
      <c r="BD72" s="16" t="s">
        <v>30</v>
      </c>
      <c r="BE72" s="18" t="s">
        <v>30</v>
      </c>
      <c r="BF72" s="17" t="s">
        <v>30</v>
      </c>
      <c r="BG72" s="17" t="s">
        <v>30</v>
      </c>
      <c r="BH72" s="17" t="s">
        <v>30</v>
      </c>
      <c r="BI72" s="16" t="s">
        <v>30</v>
      </c>
      <c r="BJ72" s="18" t="s">
        <v>30</v>
      </c>
      <c r="BK72" s="17" t="s">
        <v>30</v>
      </c>
      <c r="BL72" s="17" t="s">
        <v>30</v>
      </c>
      <c r="BM72" s="17" t="s">
        <v>30</v>
      </c>
      <c r="BN72" s="16" t="s">
        <v>30</v>
      </c>
      <c r="BO72" s="86"/>
    </row>
    <row r="73" spans="1:67" x14ac:dyDescent="0.2">
      <c r="A73" s="61"/>
      <c r="B73" s="62"/>
      <c r="C73" s="102"/>
      <c r="D73" s="103"/>
      <c r="E73" s="103"/>
      <c r="F73" s="103"/>
      <c r="G73" s="103"/>
      <c r="H73" s="103"/>
      <c r="I73" s="119" t="b">
        <f t="shared" si="9"/>
        <v>0</v>
      </c>
      <c r="J73" s="68"/>
      <c r="K73" s="68"/>
      <c r="L73" s="26" t="s">
        <v>30</v>
      </c>
      <c r="M73" s="68" t="s">
        <v>30</v>
      </c>
      <c r="N73" s="25" t="s">
        <v>30</v>
      </c>
      <c r="O73" s="25" t="s">
        <v>30</v>
      </c>
      <c r="P73" s="82" t="s">
        <v>30</v>
      </c>
      <c r="Q73" s="83" t="s">
        <v>30</v>
      </c>
      <c r="R73" s="20" t="s">
        <v>30</v>
      </c>
      <c r="S73" s="20" t="s">
        <v>30</v>
      </c>
      <c r="T73" s="20" t="s">
        <v>30</v>
      </c>
      <c r="U73" s="85" t="s">
        <v>30</v>
      </c>
      <c r="V73" s="83" t="s">
        <v>30</v>
      </c>
      <c r="W73" s="20" t="s">
        <v>30</v>
      </c>
      <c r="X73" s="20" t="s">
        <v>30</v>
      </c>
      <c r="Y73" s="20" t="s">
        <v>30</v>
      </c>
      <c r="Z73" s="85" t="s">
        <v>30</v>
      </c>
      <c r="AA73" s="83" t="s">
        <v>30</v>
      </c>
      <c r="AB73" s="20" t="s">
        <v>30</v>
      </c>
      <c r="AC73" s="20" t="s">
        <v>30</v>
      </c>
      <c r="AD73" s="20" t="s">
        <v>30</v>
      </c>
      <c r="AE73" s="85" t="s">
        <v>30</v>
      </c>
      <c r="AF73" s="83" t="s">
        <v>30</v>
      </c>
      <c r="AG73" s="20" t="s">
        <v>30</v>
      </c>
      <c r="AH73" s="20" t="s">
        <v>30</v>
      </c>
      <c r="AI73" s="20" t="s">
        <v>30</v>
      </c>
      <c r="AJ73" s="85" t="s">
        <v>30</v>
      </c>
      <c r="AK73" s="83" t="s">
        <v>30</v>
      </c>
      <c r="AL73" s="20" t="s">
        <v>30</v>
      </c>
      <c r="AM73" s="20" t="s">
        <v>30</v>
      </c>
      <c r="AN73" s="20" t="s">
        <v>30</v>
      </c>
      <c r="AO73" s="85" t="s">
        <v>30</v>
      </c>
      <c r="AP73" s="18" t="s">
        <v>30</v>
      </c>
      <c r="AQ73" s="17" t="s">
        <v>30</v>
      </c>
      <c r="AR73" s="17" t="s">
        <v>30</v>
      </c>
      <c r="AS73" s="17" t="s">
        <v>30</v>
      </c>
      <c r="AT73" s="16" t="s">
        <v>30</v>
      </c>
      <c r="AU73" s="18" t="s">
        <v>30</v>
      </c>
      <c r="AV73" s="17" t="s">
        <v>30</v>
      </c>
      <c r="AW73" s="17" t="s">
        <v>30</v>
      </c>
      <c r="AX73" s="17" t="s">
        <v>30</v>
      </c>
      <c r="AY73" s="16" t="s">
        <v>30</v>
      </c>
      <c r="AZ73" s="18" t="s">
        <v>30</v>
      </c>
      <c r="BA73" s="17" t="s">
        <v>30</v>
      </c>
      <c r="BB73" s="17" t="s">
        <v>30</v>
      </c>
      <c r="BC73" s="17" t="s">
        <v>30</v>
      </c>
      <c r="BD73" s="16" t="s">
        <v>30</v>
      </c>
      <c r="BE73" s="18" t="s">
        <v>30</v>
      </c>
      <c r="BF73" s="17" t="s">
        <v>30</v>
      </c>
      <c r="BG73" s="17" t="s">
        <v>30</v>
      </c>
      <c r="BH73" s="17" t="s">
        <v>30</v>
      </c>
      <c r="BI73" s="16" t="s">
        <v>30</v>
      </c>
      <c r="BJ73" s="18" t="s">
        <v>30</v>
      </c>
      <c r="BK73" s="17" t="s">
        <v>30</v>
      </c>
      <c r="BL73" s="17" t="s">
        <v>30</v>
      </c>
      <c r="BM73" s="17" t="s">
        <v>30</v>
      </c>
      <c r="BN73" s="16" t="s">
        <v>30</v>
      </c>
      <c r="BO73" s="86"/>
    </row>
    <row r="74" spans="1:67" x14ac:dyDescent="0.2">
      <c r="A74" s="61"/>
      <c r="B74" s="62"/>
      <c r="C74" s="102"/>
      <c r="D74" s="103"/>
      <c r="E74" s="103"/>
      <c r="F74" s="103"/>
      <c r="G74" s="103"/>
      <c r="H74" s="103"/>
      <c r="I74" s="119" t="b">
        <f t="shared" si="9"/>
        <v>0</v>
      </c>
      <c r="J74" s="68"/>
      <c r="K74" s="68"/>
      <c r="L74" s="26" t="s">
        <v>30</v>
      </c>
      <c r="M74" s="68" t="s">
        <v>30</v>
      </c>
      <c r="N74" s="25" t="s">
        <v>30</v>
      </c>
      <c r="O74" s="25" t="s">
        <v>30</v>
      </c>
      <c r="P74" s="82" t="s">
        <v>30</v>
      </c>
      <c r="Q74" s="83" t="s">
        <v>30</v>
      </c>
      <c r="R74" s="20" t="s">
        <v>30</v>
      </c>
      <c r="S74" s="20" t="s">
        <v>30</v>
      </c>
      <c r="T74" s="20" t="s">
        <v>30</v>
      </c>
      <c r="U74" s="85" t="s">
        <v>30</v>
      </c>
      <c r="V74" s="83" t="s">
        <v>30</v>
      </c>
      <c r="W74" s="20" t="s">
        <v>30</v>
      </c>
      <c r="X74" s="20" t="s">
        <v>30</v>
      </c>
      <c r="Y74" s="20" t="s">
        <v>30</v>
      </c>
      <c r="Z74" s="85" t="s">
        <v>30</v>
      </c>
      <c r="AA74" s="83" t="s">
        <v>30</v>
      </c>
      <c r="AB74" s="20" t="s">
        <v>30</v>
      </c>
      <c r="AC74" s="20" t="s">
        <v>30</v>
      </c>
      <c r="AD74" s="20" t="s">
        <v>30</v>
      </c>
      <c r="AE74" s="85" t="s">
        <v>30</v>
      </c>
      <c r="AF74" s="83" t="s">
        <v>30</v>
      </c>
      <c r="AG74" s="20" t="s">
        <v>30</v>
      </c>
      <c r="AH74" s="20" t="s">
        <v>30</v>
      </c>
      <c r="AI74" s="20" t="s">
        <v>30</v>
      </c>
      <c r="AJ74" s="85" t="s">
        <v>30</v>
      </c>
      <c r="AK74" s="83" t="s">
        <v>30</v>
      </c>
      <c r="AL74" s="20" t="s">
        <v>30</v>
      </c>
      <c r="AM74" s="20" t="s">
        <v>30</v>
      </c>
      <c r="AN74" s="20" t="s">
        <v>30</v>
      </c>
      <c r="AO74" s="85" t="s">
        <v>30</v>
      </c>
      <c r="AP74" s="18" t="s">
        <v>30</v>
      </c>
      <c r="AQ74" s="17" t="s">
        <v>30</v>
      </c>
      <c r="AR74" s="17" t="s">
        <v>30</v>
      </c>
      <c r="AS74" s="17" t="s">
        <v>30</v>
      </c>
      <c r="AT74" s="16" t="s">
        <v>30</v>
      </c>
      <c r="AU74" s="18" t="s">
        <v>30</v>
      </c>
      <c r="AV74" s="17" t="s">
        <v>30</v>
      </c>
      <c r="AW74" s="17" t="s">
        <v>30</v>
      </c>
      <c r="AX74" s="17" t="s">
        <v>30</v>
      </c>
      <c r="AY74" s="16" t="s">
        <v>30</v>
      </c>
      <c r="AZ74" s="18" t="s">
        <v>30</v>
      </c>
      <c r="BA74" s="17" t="s">
        <v>30</v>
      </c>
      <c r="BB74" s="17" t="s">
        <v>30</v>
      </c>
      <c r="BC74" s="17" t="s">
        <v>30</v>
      </c>
      <c r="BD74" s="16" t="s">
        <v>30</v>
      </c>
      <c r="BE74" s="18" t="s">
        <v>30</v>
      </c>
      <c r="BF74" s="17" t="s">
        <v>30</v>
      </c>
      <c r="BG74" s="17" t="s">
        <v>30</v>
      </c>
      <c r="BH74" s="17" t="s">
        <v>30</v>
      </c>
      <c r="BI74" s="16" t="s">
        <v>30</v>
      </c>
      <c r="BJ74" s="18" t="s">
        <v>30</v>
      </c>
      <c r="BK74" s="17" t="s">
        <v>30</v>
      </c>
      <c r="BL74" s="17" t="s">
        <v>30</v>
      </c>
      <c r="BM74" s="17" t="s">
        <v>30</v>
      </c>
      <c r="BN74" s="16" t="s">
        <v>30</v>
      </c>
      <c r="BO74" s="86"/>
    </row>
    <row r="75" spans="1:67" x14ac:dyDescent="0.2">
      <c r="A75" s="61"/>
      <c r="B75" s="62"/>
      <c r="C75" s="102"/>
      <c r="D75" s="103"/>
      <c r="E75" s="103"/>
      <c r="F75" s="103"/>
      <c r="G75" s="103"/>
      <c r="H75" s="103"/>
      <c r="I75" s="119" t="b">
        <f t="shared" ref="I75:I138" si="10">AND(H75&lt;&gt;"Yes",OR(COUNTIF(L75:BN75,"Attended")&gt;0,COUNTIF(L75:BN75,"HalfDay")&gt;0))</f>
        <v>0</v>
      </c>
      <c r="J75" s="68"/>
      <c r="K75" s="68"/>
      <c r="L75" s="26" t="s">
        <v>30</v>
      </c>
      <c r="M75" s="68" t="s">
        <v>30</v>
      </c>
      <c r="N75" s="25" t="s">
        <v>30</v>
      </c>
      <c r="O75" s="25" t="s">
        <v>30</v>
      </c>
      <c r="P75" s="82" t="s">
        <v>30</v>
      </c>
      <c r="Q75" s="83" t="s">
        <v>30</v>
      </c>
      <c r="R75" s="20" t="s">
        <v>30</v>
      </c>
      <c r="S75" s="20" t="s">
        <v>30</v>
      </c>
      <c r="T75" s="20" t="s">
        <v>30</v>
      </c>
      <c r="U75" s="85" t="s">
        <v>30</v>
      </c>
      <c r="V75" s="83" t="s">
        <v>30</v>
      </c>
      <c r="W75" s="20" t="s">
        <v>30</v>
      </c>
      <c r="X75" s="20" t="s">
        <v>30</v>
      </c>
      <c r="Y75" s="20" t="s">
        <v>30</v>
      </c>
      <c r="Z75" s="85" t="s">
        <v>30</v>
      </c>
      <c r="AA75" s="83" t="s">
        <v>30</v>
      </c>
      <c r="AB75" s="20" t="s">
        <v>30</v>
      </c>
      <c r="AC75" s="20" t="s">
        <v>30</v>
      </c>
      <c r="AD75" s="20" t="s">
        <v>30</v>
      </c>
      <c r="AE75" s="85" t="s">
        <v>30</v>
      </c>
      <c r="AF75" s="83" t="s">
        <v>30</v>
      </c>
      <c r="AG75" s="20" t="s">
        <v>30</v>
      </c>
      <c r="AH75" s="20" t="s">
        <v>30</v>
      </c>
      <c r="AI75" s="20" t="s">
        <v>30</v>
      </c>
      <c r="AJ75" s="85" t="s">
        <v>30</v>
      </c>
      <c r="AK75" s="83" t="s">
        <v>30</v>
      </c>
      <c r="AL75" s="20" t="s">
        <v>30</v>
      </c>
      <c r="AM75" s="20" t="s">
        <v>30</v>
      </c>
      <c r="AN75" s="20" t="s">
        <v>30</v>
      </c>
      <c r="AO75" s="85" t="s">
        <v>30</v>
      </c>
      <c r="AP75" s="18" t="s">
        <v>30</v>
      </c>
      <c r="AQ75" s="17" t="s">
        <v>30</v>
      </c>
      <c r="AR75" s="17" t="s">
        <v>30</v>
      </c>
      <c r="AS75" s="17" t="s">
        <v>30</v>
      </c>
      <c r="AT75" s="16" t="s">
        <v>30</v>
      </c>
      <c r="AU75" s="18" t="s">
        <v>30</v>
      </c>
      <c r="AV75" s="17" t="s">
        <v>30</v>
      </c>
      <c r="AW75" s="17" t="s">
        <v>30</v>
      </c>
      <c r="AX75" s="17" t="s">
        <v>30</v>
      </c>
      <c r="AY75" s="16" t="s">
        <v>30</v>
      </c>
      <c r="AZ75" s="18" t="s">
        <v>30</v>
      </c>
      <c r="BA75" s="17" t="s">
        <v>30</v>
      </c>
      <c r="BB75" s="17" t="s">
        <v>30</v>
      </c>
      <c r="BC75" s="17" t="s">
        <v>30</v>
      </c>
      <c r="BD75" s="16" t="s">
        <v>30</v>
      </c>
      <c r="BE75" s="18" t="s">
        <v>30</v>
      </c>
      <c r="BF75" s="17" t="s">
        <v>30</v>
      </c>
      <c r="BG75" s="17" t="s">
        <v>30</v>
      </c>
      <c r="BH75" s="17" t="s">
        <v>30</v>
      </c>
      <c r="BI75" s="16" t="s">
        <v>30</v>
      </c>
      <c r="BJ75" s="18" t="s">
        <v>30</v>
      </c>
      <c r="BK75" s="17" t="s">
        <v>30</v>
      </c>
      <c r="BL75" s="17" t="s">
        <v>30</v>
      </c>
      <c r="BM75" s="17" t="s">
        <v>30</v>
      </c>
      <c r="BN75" s="16" t="s">
        <v>30</v>
      </c>
      <c r="BO75" s="86"/>
    </row>
    <row r="76" spans="1:67" x14ac:dyDescent="0.2">
      <c r="A76" s="61"/>
      <c r="B76" s="62"/>
      <c r="C76" s="102"/>
      <c r="D76" s="103"/>
      <c r="E76" s="103"/>
      <c r="F76" s="103"/>
      <c r="G76" s="103"/>
      <c r="H76" s="103"/>
      <c r="I76" s="119" t="b">
        <f t="shared" si="10"/>
        <v>0</v>
      </c>
      <c r="J76" s="68"/>
      <c r="K76" s="68"/>
      <c r="L76" s="26" t="s">
        <v>30</v>
      </c>
      <c r="M76" s="68" t="s">
        <v>30</v>
      </c>
      <c r="N76" s="25" t="s">
        <v>30</v>
      </c>
      <c r="O76" s="25" t="s">
        <v>30</v>
      </c>
      <c r="P76" s="82" t="s">
        <v>30</v>
      </c>
      <c r="Q76" s="83" t="s">
        <v>30</v>
      </c>
      <c r="R76" s="20" t="s">
        <v>30</v>
      </c>
      <c r="S76" s="20" t="s">
        <v>30</v>
      </c>
      <c r="T76" s="20" t="s">
        <v>30</v>
      </c>
      <c r="U76" s="85" t="s">
        <v>30</v>
      </c>
      <c r="V76" s="83" t="s">
        <v>30</v>
      </c>
      <c r="W76" s="20" t="s">
        <v>30</v>
      </c>
      <c r="X76" s="20" t="s">
        <v>30</v>
      </c>
      <c r="Y76" s="20" t="s">
        <v>30</v>
      </c>
      <c r="Z76" s="85" t="s">
        <v>30</v>
      </c>
      <c r="AA76" s="83" t="s">
        <v>30</v>
      </c>
      <c r="AB76" s="20" t="s">
        <v>30</v>
      </c>
      <c r="AC76" s="20" t="s">
        <v>30</v>
      </c>
      <c r="AD76" s="20" t="s">
        <v>30</v>
      </c>
      <c r="AE76" s="85" t="s">
        <v>30</v>
      </c>
      <c r="AF76" s="83" t="s">
        <v>30</v>
      </c>
      <c r="AG76" s="20" t="s">
        <v>30</v>
      </c>
      <c r="AH76" s="20" t="s">
        <v>30</v>
      </c>
      <c r="AI76" s="20" t="s">
        <v>30</v>
      </c>
      <c r="AJ76" s="85" t="s">
        <v>30</v>
      </c>
      <c r="AK76" s="83" t="s">
        <v>30</v>
      </c>
      <c r="AL76" s="20" t="s">
        <v>30</v>
      </c>
      <c r="AM76" s="20" t="s">
        <v>30</v>
      </c>
      <c r="AN76" s="20" t="s">
        <v>30</v>
      </c>
      <c r="AO76" s="85" t="s">
        <v>30</v>
      </c>
      <c r="AP76" s="18" t="s">
        <v>30</v>
      </c>
      <c r="AQ76" s="17" t="s">
        <v>30</v>
      </c>
      <c r="AR76" s="17" t="s">
        <v>30</v>
      </c>
      <c r="AS76" s="17" t="s">
        <v>30</v>
      </c>
      <c r="AT76" s="16" t="s">
        <v>30</v>
      </c>
      <c r="AU76" s="18" t="s">
        <v>30</v>
      </c>
      <c r="AV76" s="17" t="s">
        <v>30</v>
      </c>
      <c r="AW76" s="17" t="s">
        <v>30</v>
      </c>
      <c r="AX76" s="17" t="s">
        <v>30</v>
      </c>
      <c r="AY76" s="16" t="s">
        <v>30</v>
      </c>
      <c r="AZ76" s="18" t="s">
        <v>30</v>
      </c>
      <c r="BA76" s="17" t="s">
        <v>30</v>
      </c>
      <c r="BB76" s="17" t="s">
        <v>30</v>
      </c>
      <c r="BC76" s="17" t="s">
        <v>30</v>
      </c>
      <c r="BD76" s="16" t="s">
        <v>30</v>
      </c>
      <c r="BE76" s="18" t="s">
        <v>30</v>
      </c>
      <c r="BF76" s="17" t="s">
        <v>30</v>
      </c>
      <c r="BG76" s="17" t="s">
        <v>30</v>
      </c>
      <c r="BH76" s="17" t="s">
        <v>30</v>
      </c>
      <c r="BI76" s="16" t="s">
        <v>30</v>
      </c>
      <c r="BJ76" s="18" t="s">
        <v>30</v>
      </c>
      <c r="BK76" s="17" t="s">
        <v>30</v>
      </c>
      <c r="BL76" s="17" t="s">
        <v>30</v>
      </c>
      <c r="BM76" s="17" t="s">
        <v>30</v>
      </c>
      <c r="BN76" s="16" t="s">
        <v>30</v>
      </c>
      <c r="BO76" s="86"/>
    </row>
    <row r="77" spans="1:67" x14ac:dyDescent="0.2">
      <c r="A77" s="61"/>
      <c r="B77" s="62"/>
      <c r="C77" s="102"/>
      <c r="D77" s="103"/>
      <c r="E77" s="103"/>
      <c r="F77" s="103"/>
      <c r="G77" s="103"/>
      <c r="H77" s="103"/>
      <c r="I77" s="119" t="b">
        <f t="shared" si="10"/>
        <v>0</v>
      </c>
      <c r="J77" s="68"/>
      <c r="K77" s="68"/>
      <c r="L77" s="26" t="s">
        <v>30</v>
      </c>
      <c r="M77" s="68" t="s">
        <v>30</v>
      </c>
      <c r="N77" s="25" t="s">
        <v>30</v>
      </c>
      <c r="O77" s="25" t="s">
        <v>30</v>
      </c>
      <c r="P77" s="82" t="s">
        <v>30</v>
      </c>
      <c r="Q77" s="83" t="s">
        <v>30</v>
      </c>
      <c r="R77" s="20" t="s">
        <v>30</v>
      </c>
      <c r="S77" s="20" t="s">
        <v>30</v>
      </c>
      <c r="T77" s="20" t="s">
        <v>30</v>
      </c>
      <c r="U77" s="85" t="s">
        <v>30</v>
      </c>
      <c r="V77" s="83" t="s">
        <v>30</v>
      </c>
      <c r="W77" s="20" t="s">
        <v>30</v>
      </c>
      <c r="X77" s="20" t="s">
        <v>30</v>
      </c>
      <c r="Y77" s="20" t="s">
        <v>30</v>
      </c>
      <c r="Z77" s="85" t="s">
        <v>30</v>
      </c>
      <c r="AA77" s="83" t="s">
        <v>30</v>
      </c>
      <c r="AB77" s="20" t="s">
        <v>30</v>
      </c>
      <c r="AC77" s="20" t="s">
        <v>30</v>
      </c>
      <c r="AD77" s="20" t="s">
        <v>30</v>
      </c>
      <c r="AE77" s="85" t="s">
        <v>30</v>
      </c>
      <c r="AF77" s="83" t="s">
        <v>30</v>
      </c>
      <c r="AG77" s="20" t="s">
        <v>30</v>
      </c>
      <c r="AH77" s="20" t="s">
        <v>30</v>
      </c>
      <c r="AI77" s="20" t="s">
        <v>30</v>
      </c>
      <c r="AJ77" s="85" t="s">
        <v>30</v>
      </c>
      <c r="AK77" s="83" t="s">
        <v>30</v>
      </c>
      <c r="AL77" s="20" t="s">
        <v>30</v>
      </c>
      <c r="AM77" s="20" t="s">
        <v>30</v>
      </c>
      <c r="AN77" s="20" t="s">
        <v>30</v>
      </c>
      <c r="AO77" s="85" t="s">
        <v>30</v>
      </c>
      <c r="AP77" s="18" t="s">
        <v>30</v>
      </c>
      <c r="AQ77" s="17" t="s">
        <v>30</v>
      </c>
      <c r="AR77" s="17" t="s">
        <v>30</v>
      </c>
      <c r="AS77" s="17" t="s">
        <v>30</v>
      </c>
      <c r="AT77" s="16" t="s">
        <v>30</v>
      </c>
      <c r="AU77" s="18" t="s">
        <v>30</v>
      </c>
      <c r="AV77" s="17" t="s">
        <v>30</v>
      </c>
      <c r="AW77" s="17" t="s">
        <v>30</v>
      </c>
      <c r="AX77" s="17" t="s">
        <v>30</v>
      </c>
      <c r="AY77" s="16" t="s">
        <v>30</v>
      </c>
      <c r="AZ77" s="18" t="s">
        <v>30</v>
      </c>
      <c r="BA77" s="17" t="s">
        <v>30</v>
      </c>
      <c r="BB77" s="17" t="s">
        <v>30</v>
      </c>
      <c r="BC77" s="17" t="s">
        <v>30</v>
      </c>
      <c r="BD77" s="16" t="s">
        <v>30</v>
      </c>
      <c r="BE77" s="18" t="s">
        <v>30</v>
      </c>
      <c r="BF77" s="17" t="s">
        <v>30</v>
      </c>
      <c r="BG77" s="17" t="s">
        <v>30</v>
      </c>
      <c r="BH77" s="17" t="s">
        <v>30</v>
      </c>
      <c r="BI77" s="16" t="s">
        <v>30</v>
      </c>
      <c r="BJ77" s="18" t="s">
        <v>30</v>
      </c>
      <c r="BK77" s="17" t="s">
        <v>30</v>
      </c>
      <c r="BL77" s="17" t="s">
        <v>30</v>
      </c>
      <c r="BM77" s="17" t="s">
        <v>30</v>
      </c>
      <c r="BN77" s="16" t="s">
        <v>30</v>
      </c>
      <c r="BO77" s="86"/>
    </row>
    <row r="78" spans="1:67" x14ac:dyDescent="0.2">
      <c r="A78" s="61"/>
      <c r="B78" s="62"/>
      <c r="C78" s="102"/>
      <c r="D78" s="103"/>
      <c r="E78" s="103"/>
      <c r="F78" s="103"/>
      <c r="G78" s="103"/>
      <c r="H78" s="103"/>
      <c r="I78" s="119" t="b">
        <f t="shared" si="10"/>
        <v>0</v>
      </c>
      <c r="J78" s="68"/>
      <c r="K78" s="68"/>
      <c r="L78" s="26" t="s">
        <v>30</v>
      </c>
      <c r="M78" s="68" t="s">
        <v>30</v>
      </c>
      <c r="N78" s="25" t="s">
        <v>30</v>
      </c>
      <c r="O78" s="25" t="s">
        <v>30</v>
      </c>
      <c r="P78" s="82" t="s">
        <v>30</v>
      </c>
      <c r="Q78" s="83" t="s">
        <v>30</v>
      </c>
      <c r="R78" s="20" t="s">
        <v>30</v>
      </c>
      <c r="S78" s="20" t="s">
        <v>30</v>
      </c>
      <c r="T78" s="20" t="s">
        <v>30</v>
      </c>
      <c r="U78" s="85" t="s">
        <v>30</v>
      </c>
      <c r="V78" s="83" t="s">
        <v>30</v>
      </c>
      <c r="W78" s="20" t="s">
        <v>30</v>
      </c>
      <c r="X78" s="20" t="s">
        <v>30</v>
      </c>
      <c r="Y78" s="20" t="s">
        <v>30</v>
      </c>
      <c r="Z78" s="85" t="s">
        <v>30</v>
      </c>
      <c r="AA78" s="83" t="s">
        <v>30</v>
      </c>
      <c r="AB78" s="20" t="s">
        <v>30</v>
      </c>
      <c r="AC78" s="20" t="s">
        <v>30</v>
      </c>
      <c r="AD78" s="20" t="s">
        <v>30</v>
      </c>
      <c r="AE78" s="85" t="s">
        <v>30</v>
      </c>
      <c r="AF78" s="83" t="s">
        <v>30</v>
      </c>
      <c r="AG78" s="20" t="s">
        <v>30</v>
      </c>
      <c r="AH78" s="20" t="s">
        <v>30</v>
      </c>
      <c r="AI78" s="20" t="s">
        <v>30</v>
      </c>
      <c r="AJ78" s="85" t="s">
        <v>30</v>
      </c>
      <c r="AK78" s="83" t="s">
        <v>30</v>
      </c>
      <c r="AL78" s="20" t="s">
        <v>30</v>
      </c>
      <c r="AM78" s="20" t="s">
        <v>30</v>
      </c>
      <c r="AN78" s="20" t="s">
        <v>30</v>
      </c>
      <c r="AO78" s="85" t="s">
        <v>30</v>
      </c>
      <c r="AP78" s="18" t="s">
        <v>30</v>
      </c>
      <c r="AQ78" s="17" t="s">
        <v>30</v>
      </c>
      <c r="AR78" s="17" t="s">
        <v>30</v>
      </c>
      <c r="AS78" s="17" t="s">
        <v>30</v>
      </c>
      <c r="AT78" s="16" t="s">
        <v>30</v>
      </c>
      <c r="AU78" s="18" t="s">
        <v>30</v>
      </c>
      <c r="AV78" s="17" t="s">
        <v>30</v>
      </c>
      <c r="AW78" s="17" t="s">
        <v>30</v>
      </c>
      <c r="AX78" s="17" t="s">
        <v>30</v>
      </c>
      <c r="AY78" s="16" t="s">
        <v>30</v>
      </c>
      <c r="AZ78" s="18" t="s">
        <v>30</v>
      </c>
      <c r="BA78" s="17" t="s">
        <v>30</v>
      </c>
      <c r="BB78" s="17" t="s">
        <v>30</v>
      </c>
      <c r="BC78" s="17" t="s">
        <v>30</v>
      </c>
      <c r="BD78" s="16" t="s">
        <v>30</v>
      </c>
      <c r="BE78" s="18" t="s">
        <v>30</v>
      </c>
      <c r="BF78" s="17" t="s">
        <v>30</v>
      </c>
      <c r="BG78" s="17" t="s">
        <v>30</v>
      </c>
      <c r="BH78" s="17" t="s">
        <v>30</v>
      </c>
      <c r="BI78" s="16" t="s">
        <v>30</v>
      </c>
      <c r="BJ78" s="18" t="s">
        <v>30</v>
      </c>
      <c r="BK78" s="17" t="s">
        <v>30</v>
      </c>
      <c r="BL78" s="17" t="s">
        <v>30</v>
      </c>
      <c r="BM78" s="17" t="s">
        <v>30</v>
      </c>
      <c r="BN78" s="16" t="s">
        <v>30</v>
      </c>
      <c r="BO78" s="86"/>
    </row>
    <row r="79" spans="1:67" x14ac:dyDescent="0.2">
      <c r="A79" s="61"/>
      <c r="B79" s="62"/>
      <c r="C79" s="102"/>
      <c r="D79" s="103"/>
      <c r="E79" s="103"/>
      <c r="F79" s="103"/>
      <c r="G79" s="103"/>
      <c r="H79" s="103"/>
      <c r="I79" s="119" t="b">
        <f t="shared" si="10"/>
        <v>0</v>
      </c>
      <c r="J79" s="68"/>
      <c r="K79" s="68"/>
      <c r="L79" s="26" t="s">
        <v>30</v>
      </c>
      <c r="M79" s="68" t="s">
        <v>30</v>
      </c>
      <c r="N79" s="25" t="s">
        <v>30</v>
      </c>
      <c r="O79" s="25" t="s">
        <v>30</v>
      </c>
      <c r="P79" s="82" t="s">
        <v>30</v>
      </c>
      <c r="Q79" s="83" t="s">
        <v>30</v>
      </c>
      <c r="R79" s="20" t="s">
        <v>30</v>
      </c>
      <c r="S79" s="20" t="s">
        <v>30</v>
      </c>
      <c r="T79" s="20" t="s">
        <v>30</v>
      </c>
      <c r="U79" s="85" t="s">
        <v>30</v>
      </c>
      <c r="V79" s="83" t="s">
        <v>30</v>
      </c>
      <c r="W79" s="20" t="s">
        <v>30</v>
      </c>
      <c r="X79" s="20" t="s">
        <v>30</v>
      </c>
      <c r="Y79" s="20" t="s">
        <v>30</v>
      </c>
      <c r="Z79" s="85" t="s">
        <v>30</v>
      </c>
      <c r="AA79" s="83" t="s">
        <v>30</v>
      </c>
      <c r="AB79" s="20" t="s">
        <v>30</v>
      </c>
      <c r="AC79" s="20" t="s">
        <v>30</v>
      </c>
      <c r="AD79" s="20" t="s">
        <v>30</v>
      </c>
      <c r="AE79" s="85" t="s">
        <v>30</v>
      </c>
      <c r="AF79" s="83" t="s">
        <v>30</v>
      </c>
      <c r="AG79" s="20" t="s">
        <v>30</v>
      </c>
      <c r="AH79" s="20" t="s">
        <v>30</v>
      </c>
      <c r="AI79" s="20" t="s">
        <v>30</v>
      </c>
      <c r="AJ79" s="85" t="s">
        <v>30</v>
      </c>
      <c r="AK79" s="83" t="s">
        <v>30</v>
      </c>
      <c r="AL79" s="20" t="s">
        <v>30</v>
      </c>
      <c r="AM79" s="20" t="s">
        <v>30</v>
      </c>
      <c r="AN79" s="20" t="s">
        <v>30</v>
      </c>
      <c r="AO79" s="85" t="s">
        <v>30</v>
      </c>
      <c r="AP79" s="18" t="s">
        <v>30</v>
      </c>
      <c r="AQ79" s="17" t="s">
        <v>30</v>
      </c>
      <c r="AR79" s="17" t="s">
        <v>30</v>
      </c>
      <c r="AS79" s="17" t="s">
        <v>30</v>
      </c>
      <c r="AT79" s="16" t="s">
        <v>30</v>
      </c>
      <c r="AU79" s="18" t="s">
        <v>30</v>
      </c>
      <c r="AV79" s="17" t="s">
        <v>30</v>
      </c>
      <c r="AW79" s="17" t="s">
        <v>30</v>
      </c>
      <c r="AX79" s="17" t="s">
        <v>30</v>
      </c>
      <c r="AY79" s="16" t="s">
        <v>30</v>
      </c>
      <c r="AZ79" s="18" t="s">
        <v>30</v>
      </c>
      <c r="BA79" s="17" t="s">
        <v>30</v>
      </c>
      <c r="BB79" s="17" t="s">
        <v>30</v>
      </c>
      <c r="BC79" s="17" t="s">
        <v>30</v>
      </c>
      <c r="BD79" s="16" t="s">
        <v>30</v>
      </c>
      <c r="BE79" s="18" t="s">
        <v>30</v>
      </c>
      <c r="BF79" s="17" t="s">
        <v>30</v>
      </c>
      <c r="BG79" s="17" t="s">
        <v>30</v>
      </c>
      <c r="BH79" s="17" t="s">
        <v>30</v>
      </c>
      <c r="BI79" s="16" t="s">
        <v>30</v>
      </c>
      <c r="BJ79" s="18" t="s">
        <v>30</v>
      </c>
      <c r="BK79" s="17" t="s">
        <v>30</v>
      </c>
      <c r="BL79" s="17" t="s">
        <v>30</v>
      </c>
      <c r="BM79" s="17" t="s">
        <v>30</v>
      </c>
      <c r="BN79" s="16" t="s">
        <v>30</v>
      </c>
      <c r="BO79" s="86"/>
    </row>
    <row r="80" spans="1:67" x14ac:dyDescent="0.2">
      <c r="A80" s="61"/>
      <c r="B80" s="62"/>
      <c r="C80" s="102"/>
      <c r="D80" s="103"/>
      <c r="E80" s="103"/>
      <c r="F80" s="103"/>
      <c r="G80" s="103"/>
      <c r="H80" s="103"/>
      <c r="I80" s="119" t="b">
        <f t="shared" si="10"/>
        <v>0</v>
      </c>
      <c r="J80" s="68"/>
      <c r="K80" s="68"/>
      <c r="L80" s="26" t="s">
        <v>30</v>
      </c>
      <c r="M80" s="68" t="s">
        <v>30</v>
      </c>
      <c r="N80" s="25" t="s">
        <v>30</v>
      </c>
      <c r="O80" s="25" t="s">
        <v>30</v>
      </c>
      <c r="P80" s="82" t="s">
        <v>30</v>
      </c>
      <c r="Q80" s="83" t="s">
        <v>30</v>
      </c>
      <c r="R80" s="20" t="s">
        <v>30</v>
      </c>
      <c r="S80" s="20" t="s">
        <v>30</v>
      </c>
      <c r="T80" s="20" t="s">
        <v>30</v>
      </c>
      <c r="U80" s="85" t="s">
        <v>30</v>
      </c>
      <c r="V80" s="83" t="s">
        <v>30</v>
      </c>
      <c r="W80" s="20" t="s">
        <v>30</v>
      </c>
      <c r="X80" s="20" t="s">
        <v>30</v>
      </c>
      <c r="Y80" s="20" t="s">
        <v>30</v>
      </c>
      <c r="Z80" s="85" t="s">
        <v>30</v>
      </c>
      <c r="AA80" s="83" t="s">
        <v>30</v>
      </c>
      <c r="AB80" s="20" t="s">
        <v>30</v>
      </c>
      <c r="AC80" s="20" t="s">
        <v>30</v>
      </c>
      <c r="AD80" s="20" t="s">
        <v>30</v>
      </c>
      <c r="AE80" s="85" t="s">
        <v>30</v>
      </c>
      <c r="AF80" s="83" t="s">
        <v>30</v>
      </c>
      <c r="AG80" s="20" t="s">
        <v>30</v>
      </c>
      <c r="AH80" s="20" t="s">
        <v>30</v>
      </c>
      <c r="AI80" s="20" t="s">
        <v>30</v>
      </c>
      <c r="AJ80" s="85" t="s">
        <v>30</v>
      </c>
      <c r="AK80" s="83" t="s">
        <v>30</v>
      </c>
      <c r="AL80" s="20" t="s">
        <v>30</v>
      </c>
      <c r="AM80" s="20" t="s">
        <v>30</v>
      </c>
      <c r="AN80" s="20" t="s">
        <v>30</v>
      </c>
      <c r="AO80" s="85" t="s">
        <v>30</v>
      </c>
      <c r="AP80" s="18" t="s">
        <v>30</v>
      </c>
      <c r="AQ80" s="17" t="s">
        <v>30</v>
      </c>
      <c r="AR80" s="17" t="s">
        <v>30</v>
      </c>
      <c r="AS80" s="17" t="s">
        <v>30</v>
      </c>
      <c r="AT80" s="16" t="s">
        <v>30</v>
      </c>
      <c r="AU80" s="18" t="s">
        <v>30</v>
      </c>
      <c r="AV80" s="17" t="s">
        <v>30</v>
      </c>
      <c r="AW80" s="17" t="s">
        <v>30</v>
      </c>
      <c r="AX80" s="17" t="s">
        <v>30</v>
      </c>
      <c r="AY80" s="16" t="s">
        <v>30</v>
      </c>
      <c r="AZ80" s="18" t="s">
        <v>30</v>
      </c>
      <c r="BA80" s="17" t="s">
        <v>30</v>
      </c>
      <c r="BB80" s="17" t="s">
        <v>30</v>
      </c>
      <c r="BC80" s="17" t="s">
        <v>30</v>
      </c>
      <c r="BD80" s="16" t="s">
        <v>30</v>
      </c>
      <c r="BE80" s="18" t="s">
        <v>30</v>
      </c>
      <c r="BF80" s="17" t="s">
        <v>30</v>
      </c>
      <c r="BG80" s="17" t="s">
        <v>30</v>
      </c>
      <c r="BH80" s="17" t="s">
        <v>30</v>
      </c>
      <c r="BI80" s="16" t="s">
        <v>30</v>
      </c>
      <c r="BJ80" s="18" t="s">
        <v>30</v>
      </c>
      <c r="BK80" s="17" t="s">
        <v>30</v>
      </c>
      <c r="BL80" s="17" t="s">
        <v>30</v>
      </c>
      <c r="BM80" s="17" t="s">
        <v>30</v>
      </c>
      <c r="BN80" s="16" t="s">
        <v>30</v>
      </c>
      <c r="BO80" s="86"/>
    </row>
    <row r="81" spans="1:67" x14ac:dyDescent="0.2">
      <c r="A81" s="61"/>
      <c r="B81" s="62"/>
      <c r="C81" s="102"/>
      <c r="D81" s="103"/>
      <c r="E81" s="103"/>
      <c r="F81" s="103"/>
      <c r="G81" s="103"/>
      <c r="H81" s="103"/>
      <c r="I81" s="119" t="b">
        <f t="shared" si="10"/>
        <v>0</v>
      </c>
      <c r="J81" s="68"/>
      <c r="K81" s="68"/>
      <c r="L81" s="26" t="s">
        <v>30</v>
      </c>
      <c r="M81" s="68" t="s">
        <v>30</v>
      </c>
      <c r="N81" s="25" t="s">
        <v>30</v>
      </c>
      <c r="O81" s="25" t="s">
        <v>30</v>
      </c>
      <c r="P81" s="82" t="s">
        <v>30</v>
      </c>
      <c r="Q81" s="83" t="s">
        <v>30</v>
      </c>
      <c r="R81" s="20" t="s">
        <v>30</v>
      </c>
      <c r="S81" s="20" t="s">
        <v>30</v>
      </c>
      <c r="T81" s="20" t="s">
        <v>30</v>
      </c>
      <c r="U81" s="85" t="s">
        <v>30</v>
      </c>
      <c r="V81" s="83" t="s">
        <v>30</v>
      </c>
      <c r="W81" s="20" t="s">
        <v>30</v>
      </c>
      <c r="X81" s="20" t="s">
        <v>30</v>
      </c>
      <c r="Y81" s="20" t="s">
        <v>30</v>
      </c>
      <c r="Z81" s="85" t="s">
        <v>30</v>
      </c>
      <c r="AA81" s="83" t="s">
        <v>30</v>
      </c>
      <c r="AB81" s="20" t="s">
        <v>30</v>
      </c>
      <c r="AC81" s="20" t="s">
        <v>30</v>
      </c>
      <c r="AD81" s="20" t="s">
        <v>30</v>
      </c>
      <c r="AE81" s="85" t="s">
        <v>30</v>
      </c>
      <c r="AF81" s="83" t="s">
        <v>30</v>
      </c>
      <c r="AG81" s="20" t="s">
        <v>30</v>
      </c>
      <c r="AH81" s="20" t="s">
        <v>30</v>
      </c>
      <c r="AI81" s="20" t="s">
        <v>30</v>
      </c>
      <c r="AJ81" s="85" t="s">
        <v>30</v>
      </c>
      <c r="AK81" s="83" t="s">
        <v>30</v>
      </c>
      <c r="AL81" s="20" t="s">
        <v>30</v>
      </c>
      <c r="AM81" s="20" t="s">
        <v>30</v>
      </c>
      <c r="AN81" s="20" t="s">
        <v>30</v>
      </c>
      <c r="AO81" s="85" t="s">
        <v>30</v>
      </c>
      <c r="AP81" s="18" t="s">
        <v>30</v>
      </c>
      <c r="AQ81" s="17" t="s">
        <v>30</v>
      </c>
      <c r="AR81" s="17" t="s">
        <v>30</v>
      </c>
      <c r="AS81" s="17" t="s">
        <v>30</v>
      </c>
      <c r="AT81" s="16" t="s">
        <v>30</v>
      </c>
      <c r="AU81" s="18" t="s">
        <v>30</v>
      </c>
      <c r="AV81" s="17" t="s">
        <v>30</v>
      </c>
      <c r="AW81" s="17" t="s">
        <v>30</v>
      </c>
      <c r="AX81" s="17" t="s">
        <v>30</v>
      </c>
      <c r="AY81" s="16" t="s">
        <v>30</v>
      </c>
      <c r="AZ81" s="18" t="s">
        <v>30</v>
      </c>
      <c r="BA81" s="17" t="s">
        <v>30</v>
      </c>
      <c r="BB81" s="17" t="s">
        <v>30</v>
      </c>
      <c r="BC81" s="17" t="s">
        <v>30</v>
      </c>
      <c r="BD81" s="16" t="s">
        <v>30</v>
      </c>
      <c r="BE81" s="18" t="s">
        <v>30</v>
      </c>
      <c r="BF81" s="17" t="s">
        <v>30</v>
      </c>
      <c r="BG81" s="17" t="s">
        <v>30</v>
      </c>
      <c r="BH81" s="17" t="s">
        <v>30</v>
      </c>
      <c r="BI81" s="16" t="s">
        <v>30</v>
      </c>
      <c r="BJ81" s="18" t="s">
        <v>30</v>
      </c>
      <c r="BK81" s="17" t="s">
        <v>30</v>
      </c>
      <c r="BL81" s="17" t="s">
        <v>30</v>
      </c>
      <c r="BM81" s="17" t="s">
        <v>30</v>
      </c>
      <c r="BN81" s="16" t="s">
        <v>30</v>
      </c>
      <c r="BO81" s="86"/>
    </row>
    <row r="82" spans="1:67" x14ac:dyDescent="0.2">
      <c r="A82" s="61"/>
      <c r="B82" s="62"/>
      <c r="C82" s="102"/>
      <c r="D82" s="103"/>
      <c r="E82" s="103"/>
      <c r="F82" s="103"/>
      <c r="G82" s="103"/>
      <c r="H82" s="103"/>
      <c r="I82" s="119" t="b">
        <f t="shared" si="10"/>
        <v>0</v>
      </c>
      <c r="J82" s="68"/>
      <c r="K82" s="68"/>
      <c r="L82" s="26" t="s">
        <v>30</v>
      </c>
      <c r="M82" s="68" t="s">
        <v>30</v>
      </c>
      <c r="N82" s="25" t="s">
        <v>30</v>
      </c>
      <c r="O82" s="25" t="s">
        <v>30</v>
      </c>
      <c r="P82" s="82" t="s">
        <v>30</v>
      </c>
      <c r="Q82" s="83" t="s">
        <v>30</v>
      </c>
      <c r="R82" s="20" t="s">
        <v>30</v>
      </c>
      <c r="S82" s="20" t="s">
        <v>30</v>
      </c>
      <c r="T82" s="20" t="s">
        <v>30</v>
      </c>
      <c r="U82" s="85" t="s">
        <v>30</v>
      </c>
      <c r="V82" s="83" t="s">
        <v>30</v>
      </c>
      <c r="W82" s="20" t="s">
        <v>30</v>
      </c>
      <c r="X82" s="20" t="s">
        <v>30</v>
      </c>
      <c r="Y82" s="20" t="s">
        <v>30</v>
      </c>
      <c r="Z82" s="85" t="s">
        <v>30</v>
      </c>
      <c r="AA82" s="83" t="s">
        <v>30</v>
      </c>
      <c r="AB82" s="20" t="s">
        <v>30</v>
      </c>
      <c r="AC82" s="20" t="s">
        <v>30</v>
      </c>
      <c r="AD82" s="20" t="s">
        <v>30</v>
      </c>
      <c r="AE82" s="85" t="s">
        <v>30</v>
      </c>
      <c r="AF82" s="83" t="s">
        <v>30</v>
      </c>
      <c r="AG82" s="20" t="s">
        <v>30</v>
      </c>
      <c r="AH82" s="20" t="s">
        <v>30</v>
      </c>
      <c r="AI82" s="20" t="s">
        <v>30</v>
      </c>
      <c r="AJ82" s="85" t="s">
        <v>30</v>
      </c>
      <c r="AK82" s="83" t="s">
        <v>30</v>
      </c>
      <c r="AL82" s="20" t="s">
        <v>30</v>
      </c>
      <c r="AM82" s="20" t="s">
        <v>30</v>
      </c>
      <c r="AN82" s="20" t="s">
        <v>30</v>
      </c>
      <c r="AO82" s="85" t="s">
        <v>30</v>
      </c>
      <c r="AP82" s="18" t="s">
        <v>30</v>
      </c>
      <c r="AQ82" s="17" t="s">
        <v>30</v>
      </c>
      <c r="AR82" s="17" t="s">
        <v>30</v>
      </c>
      <c r="AS82" s="17" t="s">
        <v>30</v>
      </c>
      <c r="AT82" s="16" t="s">
        <v>30</v>
      </c>
      <c r="AU82" s="18" t="s">
        <v>30</v>
      </c>
      <c r="AV82" s="17" t="s">
        <v>30</v>
      </c>
      <c r="AW82" s="17" t="s">
        <v>30</v>
      </c>
      <c r="AX82" s="17" t="s">
        <v>30</v>
      </c>
      <c r="AY82" s="16" t="s">
        <v>30</v>
      </c>
      <c r="AZ82" s="18" t="s">
        <v>30</v>
      </c>
      <c r="BA82" s="17" t="s">
        <v>30</v>
      </c>
      <c r="BB82" s="17" t="s">
        <v>30</v>
      </c>
      <c r="BC82" s="17" t="s">
        <v>30</v>
      </c>
      <c r="BD82" s="16" t="s">
        <v>30</v>
      </c>
      <c r="BE82" s="18" t="s">
        <v>30</v>
      </c>
      <c r="BF82" s="17" t="s">
        <v>30</v>
      </c>
      <c r="BG82" s="17" t="s">
        <v>30</v>
      </c>
      <c r="BH82" s="17" t="s">
        <v>30</v>
      </c>
      <c r="BI82" s="16" t="s">
        <v>30</v>
      </c>
      <c r="BJ82" s="18" t="s">
        <v>30</v>
      </c>
      <c r="BK82" s="17" t="s">
        <v>30</v>
      </c>
      <c r="BL82" s="17" t="s">
        <v>30</v>
      </c>
      <c r="BM82" s="17" t="s">
        <v>30</v>
      </c>
      <c r="BN82" s="16" t="s">
        <v>30</v>
      </c>
      <c r="BO82" s="86"/>
    </row>
    <row r="83" spans="1:67" x14ac:dyDescent="0.2">
      <c r="A83" s="61"/>
      <c r="B83" s="62"/>
      <c r="C83" s="102"/>
      <c r="D83" s="103"/>
      <c r="E83" s="103"/>
      <c r="F83" s="103"/>
      <c r="G83" s="103"/>
      <c r="H83" s="103"/>
      <c r="I83" s="119" t="b">
        <f t="shared" si="10"/>
        <v>0</v>
      </c>
      <c r="J83" s="68"/>
      <c r="K83" s="68"/>
      <c r="L83" s="26" t="s">
        <v>30</v>
      </c>
      <c r="M83" s="68" t="s">
        <v>30</v>
      </c>
      <c r="N83" s="25" t="s">
        <v>30</v>
      </c>
      <c r="O83" s="25" t="s">
        <v>30</v>
      </c>
      <c r="P83" s="82" t="s">
        <v>30</v>
      </c>
      <c r="Q83" s="83" t="s">
        <v>30</v>
      </c>
      <c r="R83" s="20" t="s">
        <v>30</v>
      </c>
      <c r="S83" s="20" t="s">
        <v>30</v>
      </c>
      <c r="T83" s="20" t="s">
        <v>30</v>
      </c>
      <c r="U83" s="85" t="s">
        <v>30</v>
      </c>
      <c r="V83" s="83" t="s">
        <v>30</v>
      </c>
      <c r="W83" s="20" t="s">
        <v>30</v>
      </c>
      <c r="X83" s="20" t="s">
        <v>30</v>
      </c>
      <c r="Y83" s="20" t="s">
        <v>30</v>
      </c>
      <c r="Z83" s="85" t="s">
        <v>30</v>
      </c>
      <c r="AA83" s="83" t="s">
        <v>30</v>
      </c>
      <c r="AB83" s="20" t="s">
        <v>30</v>
      </c>
      <c r="AC83" s="20" t="s">
        <v>30</v>
      </c>
      <c r="AD83" s="20" t="s">
        <v>30</v>
      </c>
      <c r="AE83" s="85" t="s">
        <v>30</v>
      </c>
      <c r="AF83" s="83" t="s">
        <v>30</v>
      </c>
      <c r="AG83" s="20" t="s">
        <v>30</v>
      </c>
      <c r="AH83" s="20" t="s">
        <v>30</v>
      </c>
      <c r="AI83" s="20" t="s">
        <v>30</v>
      </c>
      <c r="AJ83" s="85" t="s">
        <v>30</v>
      </c>
      <c r="AK83" s="83" t="s">
        <v>30</v>
      </c>
      <c r="AL83" s="20" t="s">
        <v>30</v>
      </c>
      <c r="AM83" s="20" t="s">
        <v>30</v>
      </c>
      <c r="AN83" s="20" t="s">
        <v>30</v>
      </c>
      <c r="AO83" s="85" t="s">
        <v>30</v>
      </c>
      <c r="AP83" s="18" t="s">
        <v>30</v>
      </c>
      <c r="AQ83" s="17" t="s">
        <v>30</v>
      </c>
      <c r="AR83" s="17" t="s">
        <v>30</v>
      </c>
      <c r="AS83" s="17" t="s">
        <v>30</v>
      </c>
      <c r="AT83" s="16" t="s">
        <v>30</v>
      </c>
      <c r="AU83" s="18" t="s">
        <v>30</v>
      </c>
      <c r="AV83" s="17" t="s">
        <v>30</v>
      </c>
      <c r="AW83" s="17" t="s">
        <v>30</v>
      </c>
      <c r="AX83" s="17" t="s">
        <v>30</v>
      </c>
      <c r="AY83" s="16" t="s">
        <v>30</v>
      </c>
      <c r="AZ83" s="18" t="s">
        <v>30</v>
      </c>
      <c r="BA83" s="17" t="s">
        <v>30</v>
      </c>
      <c r="BB83" s="17" t="s">
        <v>30</v>
      </c>
      <c r="BC83" s="17" t="s">
        <v>30</v>
      </c>
      <c r="BD83" s="16" t="s">
        <v>30</v>
      </c>
      <c r="BE83" s="18" t="s">
        <v>30</v>
      </c>
      <c r="BF83" s="17" t="s">
        <v>30</v>
      </c>
      <c r="BG83" s="17" t="s">
        <v>30</v>
      </c>
      <c r="BH83" s="17" t="s">
        <v>30</v>
      </c>
      <c r="BI83" s="16" t="s">
        <v>30</v>
      </c>
      <c r="BJ83" s="18" t="s">
        <v>30</v>
      </c>
      <c r="BK83" s="17" t="s">
        <v>30</v>
      </c>
      <c r="BL83" s="17" t="s">
        <v>30</v>
      </c>
      <c r="BM83" s="17" t="s">
        <v>30</v>
      </c>
      <c r="BN83" s="16" t="s">
        <v>30</v>
      </c>
      <c r="BO83" s="86"/>
    </row>
    <row r="84" spans="1:67" x14ac:dyDescent="0.2">
      <c r="A84" s="61"/>
      <c r="B84" s="62"/>
      <c r="C84" s="102"/>
      <c r="D84" s="103"/>
      <c r="E84" s="103"/>
      <c r="F84" s="103"/>
      <c r="G84" s="103"/>
      <c r="H84" s="103"/>
      <c r="I84" s="119" t="b">
        <f t="shared" si="10"/>
        <v>0</v>
      </c>
      <c r="J84" s="68"/>
      <c r="K84" s="68"/>
      <c r="L84" s="26" t="s">
        <v>30</v>
      </c>
      <c r="M84" s="68" t="s">
        <v>30</v>
      </c>
      <c r="N84" s="25" t="s">
        <v>30</v>
      </c>
      <c r="O84" s="25" t="s">
        <v>30</v>
      </c>
      <c r="P84" s="82" t="s">
        <v>30</v>
      </c>
      <c r="Q84" s="83" t="s">
        <v>30</v>
      </c>
      <c r="R84" s="20" t="s">
        <v>30</v>
      </c>
      <c r="S84" s="20" t="s">
        <v>30</v>
      </c>
      <c r="T84" s="20" t="s">
        <v>30</v>
      </c>
      <c r="U84" s="85" t="s">
        <v>30</v>
      </c>
      <c r="V84" s="83" t="s">
        <v>30</v>
      </c>
      <c r="W84" s="20" t="s">
        <v>30</v>
      </c>
      <c r="X84" s="20" t="s">
        <v>30</v>
      </c>
      <c r="Y84" s="20" t="s">
        <v>30</v>
      </c>
      <c r="Z84" s="85" t="s">
        <v>30</v>
      </c>
      <c r="AA84" s="83" t="s">
        <v>30</v>
      </c>
      <c r="AB84" s="20" t="s">
        <v>30</v>
      </c>
      <c r="AC84" s="20" t="s">
        <v>30</v>
      </c>
      <c r="AD84" s="20" t="s">
        <v>30</v>
      </c>
      <c r="AE84" s="85" t="s">
        <v>30</v>
      </c>
      <c r="AF84" s="83" t="s">
        <v>30</v>
      </c>
      <c r="AG84" s="20" t="s">
        <v>30</v>
      </c>
      <c r="AH84" s="20" t="s">
        <v>30</v>
      </c>
      <c r="AI84" s="20" t="s">
        <v>30</v>
      </c>
      <c r="AJ84" s="85" t="s">
        <v>30</v>
      </c>
      <c r="AK84" s="83" t="s">
        <v>30</v>
      </c>
      <c r="AL84" s="20" t="s">
        <v>30</v>
      </c>
      <c r="AM84" s="20" t="s">
        <v>30</v>
      </c>
      <c r="AN84" s="20" t="s">
        <v>30</v>
      </c>
      <c r="AO84" s="85" t="s">
        <v>30</v>
      </c>
      <c r="AP84" s="18" t="s">
        <v>30</v>
      </c>
      <c r="AQ84" s="17" t="s">
        <v>30</v>
      </c>
      <c r="AR84" s="17" t="s">
        <v>30</v>
      </c>
      <c r="AS84" s="17" t="s">
        <v>30</v>
      </c>
      <c r="AT84" s="16" t="s">
        <v>30</v>
      </c>
      <c r="AU84" s="18" t="s">
        <v>30</v>
      </c>
      <c r="AV84" s="17" t="s">
        <v>30</v>
      </c>
      <c r="AW84" s="17" t="s">
        <v>30</v>
      </c>
      <c r="AX84" s="17" t="s">
        <v>30</v>
      </c>
      <c r="AY84" s="16" t="s">
        <v>30</v>
      </c>
      <c r="AZ84" s="18" t="s">
        <v>30</v>
      </c>
      <c r="BA84" s="17" t="s">
        <v>30</v>
      </c>
      <c r="BB84" s="17" t="s">
        <v>30</v>
      </c>
      <c r="BC84" s="17" t="s">
        <v>30</v>
      </c>
      <c r="BD84" s="16" t="s">
        <v>30</v>
      </c>
      <c r="BE84" s="18" t="s">
        <v>30</v>
      </c>
      <c r="BF84" s="17" t="s">
        <v>30</v>
      </c>
      <c r="BG84" s="17" t="s">
        <v>30</v>
      </c>
      <c r="BH84" s="17" t="s">
        <v>30</v>
      </c>
      <c r="BI84" s="16" t="s">
        <v>30</v>
      </c>
      <c r="BJ84" s="18" t="s">
        <v>30</v>
      </c>
      <c r="BK84" s="17" t="s">
        <v>30</v>
      </c>
      <c r="BL84" s="17" t="s">
        <v>30</v>
      </c>
      <c r="BM84" s="17" t="s">
        <v>30</v>
      </c>
      <c r="BN84" s="16" t="s">
        <v>30</v>
      </c>
      <c r="BO84" s="86"/>
    </row>
    <row r="85" spans="1:67" x14ac:dyDescent="0.2">
      <c r="A85" s="61"/>
      <c r="B85" s="62"/>
      <c r="C85" s="102"/>
      <c r="D85" s="103"/>
      <c r="E85" s="103"/>
      <c r="F85" s="103"/>
      <c r="G85" s="103"/>
      <c r="H85" s="103"/>
      <c r="I85" s="119" t="b">
        <f t="shared" si="10"/>
        <v>0</v>
      </c>
      <c r="J85" s="68"/>
      <c r="K85" s="68"/>
      <c r="L85" s="26" t="s">
        <v>30</v>
      </c>
      <c r="M85" s="68" t="s">
        <v>30</v>
      </c>
      <c r="N85" s="25" t="s">
        <v>30</v>
      </c>
      <c r="O85" s="25" t="s">
        <v>30</v>
      </c>
      <c r="P85" s="82" t="s">
        <v>30</v>
      </c>
      <c r="Q85" s="83" t="s">
        <v>30</v>
      </c>
      <c r="R85" s="20" t="s">
        <v>30</v>
      </c>
      <c r="S85" s="20" t="s">
        <v>30</v>
      </c>
      <c r="T85" s="20" t="s">
        <v>30</v>
      </c>
      <c r="U85" s="85" t="s">
        <v>30</v>
      </c>
      <c r="V85" s="83" t="s">
        <v>30</v>
      </c>
      <c r="W85" s="20" t="s">
        <v>30</v>
      </c>
      <c r="X85" s="20" t="s">
        <v>30</v>
      </c>
      <c r="Y85" s="20" t="s">
        <v>30</v>
      </c>
      <c r="Z85" s="85" t="s">
        <v>30</v>
      </c>
      <c r="AA85" s="83" t="s">
        <v>30</v>
      </c>
      <c r="AB85" s="20" t="s">
        <v>30</v>
      </c>
      <c r="AC85" s="20" t="s">
        <v>30</v>
      </c>
      <c r="AD85" s="20" t="s">
        <v>30</v>
      </c>
      <c r="AE85" s="85" t="s">
        <v>30</v>
      </c>
      <c r="AF85" s="83" t="s">
        <v>30</v>
      </c>
      <c r="AG85" s="20" t="s">
        <v>30</v>
      </c>
      <c r="AH85" s="20" t="s">
        <v>30</v>
      </c>
      <c r="AI85" s="20" t="s">
        <v>30</v>
      </c>
      <c r="AJ85" s="85" t="s">
        <v>30</v>
      </c>
      <c r="AK85" s="83" t="s">
        <v>30</v>
      </c>
      <c r="AL85" s="20" t="s">
        <v>30</v>
      </c>
      <c r="AM85" s="20" t="s">
        <v>30</v>
      </c>
      <c r="AN85" s="20" t="s">
        <v>30</v>
      </c>
      <c r="AO85" s="85" t="s">
        <v>30</v>
      </c>
      <c r="AP85" s="18" t="s">
        <v>30</v>
      </c>
      <c r="AQ85" s="17" t="s">
        <v>30</v>
      </c>
      <c r="AR85" s="17" t="s">
        <v>30</v>
      </c>
      <c r="AS85" s="17" t="s">
        <v>30</v>
      </c>
      <c r="AT85" s="16" t="s">
        <v>30</v>
      </c>
      <c r="AU85" s="18" t="s">
        <v>30</v>
      </c>
      <c r="AV85" s="17" t="s">
        <v>30</v>
      </c>
      <c r="AW85" s="17" t="s">
        <v>30</v>
      </c>
      <c r="AX85" s="17" t="s">
        <v>30</v>
      </c>
      <c r="AY85" s="16" t="s">
        <v>30</v>
      </c>
      <c r="AZ85" s="18" t="s">
        <v>30</v>
      </c>
      <c r="BA85" s="17" t="s">
        <v>30</v>
      </c>
      <c r="BB85" s="17" t="s">
        <v>30</v>
      </c>
      <c r="BC85" s="17" t="s">
        <v>30</v>
      </c>
      <c r="BD85" s="16" t="s">
        <v>30</v>
      </c>
      <c r="BE85" s="18" t="s">
        <v>30</v>
      </c>
      <c r="BF85" s="17" t="s">
        <v>30</v>
      </c>
      <c r="BG85" s="17" t="s">
        <v>30</v>
      </c>
      <c r="BH85" s="17" t="s">
        <v>30</v>
      </c>
      <c r="BI85" s="16" t="s">
        <v>30</v>
      </c>
      <c r="BJ85" s="18" t="s">
        <v>30</v>
      </c>
      <c r="BK85" s="17" t="s">
        <v>30</v>
      </c>
      <c r="BL85" s="17" t="s">
        <v>30</v>
      </c>
      <c r="BM85" s="17" t="s">
        <v>30</v>
      </c>
      <c r="BN85" s="16" t="s">
        <v>30</v>
      </c>
      <c r="BO85" s="86"/>
    </row>
    <row r="86" spans="1:67" x14ac:dyDescent="0.2">
      <c r="A86" s="61"/>
      <c r="B86" s="62"/>
      <c r="C86" s="102"/>
      <c r="D86" s="103"/>
      <c r="E86" s="103"/>
      <c r="F86" s="103"/>
      <c r="G86" s="103"/>
      <c r="H86" s="103"/>
      <c r="I86" s="119" t="b">
        <f t="shared" si="10"/>
        <v>0</v>
      </c>
      <c r="J86" s="68"/>
      <c r="K86" s="68"/>
      <c r="L86" s="26" t="s">
        <v>30</v>
      </c>
      <c r="M86" s="68" t="s">
        <v>30</v>
      </c>
      <c r="N86" s="25" t="s">
        <v>30</v>
      </c>
      <c r="O86" s="25" t="s">
        <v>30</v>
      </c>
      <c r="P86" s="82" t="s">
        <v>30</v>
      </c>
      <c r="Q86" s="83" t="s">
        <v>30</v>
      </c>
      <c r="R86" s="20" t="s">
        <v>30</v>
      </c>
      <c r="S86" s="20" t="s">
        <v>30</v>
      </c>
      <c r="T86" s="20" t="s">
        <v>30</v>
      </c>
      <c r="U86" s="85" t="s">
        <v>30</v>
      </c>
      <c r="V86" s="83" t="s">
        <v>30</v>
      </c>
      <c r="W86" s="20" t="s">
        <v>30</v>
      </c>
      <c r="X86" s="20" t="s">
        <v>30</v>
      </c>
      <c r="Y86" s="20" t="s">
        <v>30</v>
      </c>
      <c r="Z86" s="85" t="s">
        <v>30</v>
      </c>
      <c r="AA86" s="83" t="s">
        <v>30</v>
      </c>
      <c r="AB86" s="20" t="s">
        <v>30</v>
      </c>
      <c r="AC86" s="20" t="s">
        <v>30</v>
      </c>
      <c r="AD86" s="20" t="s">
        <v>30</v>
      </c>
      <c r="AE86" s="85" t="s">
        <v>30</v>
      </c>
      <c r="AF86" s="83" t="s">
        <v>30</v>
      </c>
      <c r="AG86" s="20" t="s">
        <v>30</v>
      </c>
      <c r="AH86" s="20" t="s">
        <v>30</v>
      </c>
      <c r="AI86" s="20" t="s">
        <v>30</v>
      </c>
      <c r="AJ86" s="85" t="s">
        <v>30</v>
      </c>
      <c r="AK86" s="83" t="s">
        <v>30</v>
      </c>
      <c r="AL86" s="20" t="s">
        <v>30</v>
      </c>
      <c r="AM86" s="20" t="s">
        <v>30</v>
      </c>
      <c r="AN86" s="20" t="s">
        <v>30</v>
      </c>
      <c r="AO86" s="85" t="s">
        <v>30</v>
      </c>
      <c r="AP86" s="18" t="s">
        <v>30</v>
      </c>
      <c r="AQ86" s="17" t="s">
        <v>30</v>
      </c>
      <c r="AR86" s="17" t="s">
        <v>30</v>
      </c>
      <c r="AS86" s="17" t="s">
        <v>30</v>
      </c>
      <c r="AT86" s="16" t="s">
        <v>30</v>
      </c>
      <c r="AU86" s="18" t="s">
        <v>30</v>
      </c>
      <c r="AV86" s="17" t="s">
        <v>30</v>
      </c>
      <c r="AW86" s="17" t="s">
        <v>30</v>
      </c>
      <c r="AX86" s="17" t="s">
        <v>30</v>
      </c>
      <c r="AY86" s="16" t="s">
        <v>30</v>
      </c>
      <c r="AZ86" s="18" t="s">
        <v>30</v>
      </c>
      <c r="BA86" s="17" t="s">
        <v>30</v>
      </c>
      <c r="BB86" s="17" t="s">
        <v>30</v>
      </c>
      <c r="BC86" s="17" t="s">
        <v>30</v>
      </c>
      <c r="BD86" s="16" t="s">
        <v>30</v>
      </c>
      <c r="BE86" s="18" t="s">
        <v>30</v>
      </c>
      <c r="BF86" s="17" t="s">
        <v>30</v>
      </c>
      <c r="BG86" s="17" t="s">
        <v>30</v>
      </c>
      <c r="BH86" s="17" t="s">
        <v>30</v>
      </c>
      <c r="BI86" s="16" t="s">
        <v>30</v>
      </c>
      <c r="BJ86" s="18" t="s">
        <v>30</v>
      </c>
      <c r="BK86" s="17" t="s">
        <v>30</v>
      </c>
      <c r="BL86" s="17" t="s">
        <v>30</v>
      </c>
      <c r="BM86" s="17" t="s">
        <v>30</v>
      </c>
      <c r="BN86" s="16" t="s">
        <v>30</v>
      </c>
      <c r="BO86" s="86"/>
    </row>
    <row r="87" spans="1:67" x14ac:dyDescent="0.2">
      <c r="A87" s="61"/>
      <c r="B87" s="62"/>
      <c r="C87" s="102"/>
      <c r="D87" s="103"/>
      <c r="E87" s="103"/>
      <c r="F87" s="103"/>
      <c r="G87" s="103"/>
      <c r="H87" s="103"/>
      <c r="I87" s="119" t="b">
        <f t="shared" si="10"/>
        <v>0</v>
      </c>
      <c r="J87" s="68"/>
      <c r="K87" s="68"/>
      <c r="L87" s="26" t="s">
        <v>30</v>
      </c>
      <c r="M87" s="68" t="s">
        <v>30</v>
      </c>
      <c r="N87" s="25" t="s">
        <v>30</v>
      </c>
      <c r="O87" s="25" t="s">
        <v>30</v>
      </c>
      <c r="P87" s="82" t="s">
        <v>30</v>
      </c>
      <c r="Q87" s="83" t="s">
        <v>30</v>
      </c>
      <c r="R87" s="20" t="s">
        <v>30</v>
      </c>
      <c r="S87" s="20" t="s">
        <v>30</v>
      </c>
      <c r="T87" s="20" t="s">
        <v>30</v>
      </c>
      <c r="U87" s="85" t="s">
        <v>30</v>
      </c>
      <c r="V87" s="83" t="s">
        <v>30</v>
      </c>
      <c r="W87" s="20" t="s">
        <v>30</v>
      </c>
      <c r="X87" s="20" t="s">
        <v>30</v>
      </c>
      <c r="Y87" s="20" t="s">
        <v>30</v>
      </c>
      <c r="Z87" s="85" t="s">
        <v>30</v>
      </c>
      <c r="AA87" s="83" t="s">
        <v>30</v>
      </c>
      <c r="AB87" s="20" t="s">
        <v>30</v>
      </c>
      <c r="AC87" s="20" t="s">
        <v>30</v>
      </c>
      <c r="AD87" s="20" t="s">
        <v>30</v>
      </c>
      <c r="AE87" s="85" t="s">
        <v>30</v>
      </c>
      <c r="AF87" s="83" t="s">
        <v>30</v>
      </c>
      <c r="AG87" s="20" t="s">
        <v>30</v>
      </c>
      <c r="AH87" s="20" t="s">
        <v>30</v>
      </c>
      <c r="AI87" s="20" t="s">
        <v>30</v>
      </c>
      <c r="AJ87" s="85" t="s">
        <v>30</v>
      </c>
      <c r="AK87" s="83" t="s">
        <v>30</v>
      </c>
      <c r="AL87" s="20" t="s">
        <v>30</v>
      </c>
      <c r="AM87" s="20" t="s">
        <v>30</v>
      </c>
      <c r="AN87" s="20" t="s">
        <v>30</v>
      </c>
      <c r="AO87" s="85" t="s">
        <v>30</v>
      </c>
      <c r="AP87" s="18" t="s">
        <v>30</v>
      </c>
      <c r="AQ87" s="17" t="s">
        <v>30</v>
      </c>
      <c r="AR87" s="17" t="s">
        <v>30</v>
      </c>
      <c r="AS87" s="17" t="s">
        <v>30</v>
      </c>
      <c r="AT87" s="16" t="s">
        <v>30</v>
      </c>
      <c r="AU87" s="18" t="s">
        <v>30</v>
      </c>
      <c r="AV87" s="17" t="s">
        <v>30</v>
      </c>
      <c r="AW87" s="17" t="s">
        <v>30</v>
      </c>
      <c r="AX87" s="17" t="s">
        <v>30</v>
      </c>
      <c r="AY87" s="16" t="s">
        <v>30</v>
      </c>
      <c r="AZ87" s="18" t="s">
        <v>30</v>
      </c>
      <c r="BA87" s="17" t="s">
        <v>30</v>
      </c>
      <c r="BB87" s="17" t="s">
        <v>30</v>
      </c>
      <c r="BC87" s="17" t="s">
        <v>30</v>
      </c>
      <c r="BD87" s="16" t="s">
        <v>30</v>
      </c>
      <c r="BE87" s="18" t="s">
        <v>30</v>
      </c>
      <c r="BF87" s="17" t="s">
        <v>30</v>
      </c>
      <c r="BG87" s="17" t="s">
        <v>30</v>
      </c>
      <c r="BH87" s="17" t="s">
        <v>30</v>
      </c>
      <c r="BI87" s="16" t="s">
        <v>30</v>
      </c>
      <c r="BJ87" s="18" t="s">
        <v>30</v>
      </c>
      <c r="BK87" s="17" t="s">
        <v>30</v>
      </c>
      <c r="BL87" s="17" t="s">
        <v>30</v>
      </c>
      <c r="BM87" s="17" t="s">
        <v>30</v>
      </c>
      <c r="BN87" s="16" t="s">
        <v>30</v>
      </c>
      <c r="BO87" s="86"/>
    </row>
    <row r="88" spans="1:67" x14ac:dyDescent="0.2">
      <c r="A88" s="61"/>
      <c r="B88" s="63"/>
      <c r="C88" s="102"/>
      <c r="D88" s="103"/>
      <c r="E88" s="103"/>
      <c r="F88" s="103"/>
      <c r="G88" s="103"/>
      <c r="H88" s="103"/>
      <c r="I88" s="119" t="b">
        <f t="shared" si="10"/>
        <v>0</v>
      </c>
      <c r="J88" s="68"/>
      <c r="K88" s="68"/>
      <c r="L88" s="26" t="s">
        <v>30</v>
      </c>
      <c r="M88" s="68" t="s">
        <v>30</v>
      </c>
      <c r="N88" s="25" t="s">
        <v>30</v>
      </c>
      <c r="O88" s="25" t="s">
        <v>30</v>
      </c>
      <c r="P88" s="82" t="s">
        <v>30</v>
      </c>
      <c r="Q88" s="83" t="s">
        <v>30</v>
      </c>
      <c r="R88" s="20" t="s">
        <v>30</v>
      </c>
      <c r="S88" s="20" t="s">
        <v>30</v>
      </c>
      <c r="T88" s="20" t="s">
        <v>30</v>
      </c>
      <c r="U88" s="85" t="s">
        <v>30</v>
      </c>
      <c r="V88" s="83" t="s">
        <v>30</v>
      </c>
      <c r="W88" s="20" t="s">
        <v>30</v>
      </c>
      <c r="X88" s="20" t="s">
        <v>30</v>
      </c>
      <c r="Y88" s="20" t="s">
        <v>30</v>
      </c>
      <c r="Z88" s="85" t="s">
        <v>30</v>
      </c>
      <c r="AA88" s="83" t="s">
        <v>30</v>
      </c>
      <c r="AB88" s="20" t="s">
        <v>30</v>
      </c>
      <c r="AC88" s="20" t="s">
        <v>30</v>
      </c>
      <c r="AD88" s="20" t="s">
        <v>30</v>
      </c>
      <c r="AE88" s="85" t="s">
        <v>30</v>
      </c>
      <c r="AF88" s="83" t="s">
        <v>30</v>
      </c>
      <c r="AG88" s="20" t="s">
        <v>30</v>
      </c>
      <c r="AH88" s="20" t="s">
        <v>30</v>
      </c>
      <c r="AI88" s="20" t="s">
        <v>30</v>
      </c>
      <c r="AJ88" s="85" t="s">
        <v>30</v>
      </c>
      <c r="AK88" s="83" t="s">
        <v>30</v>
      </c>
      <c r="AL88" s="20" t="s">
        <v>30</v>
      </c>
      <c r="AM88" s="20" t="s">
        <v>30</v>
      </c>
      <c r="AN88" s="20" t="s">
        <v>30</v>
      </c>
      <c r="AO88" s="85" t="s">
        <v>30</v>
      </c>
      <c r="AP88" s="18" t="s">
        <v>30</v>
      </c>
      <c r="AQ88" s="17" t="s">
        <v>30</v>
      </c>
      <c r="AR88" s="17" t="s">
        <v>30</v>
      </c>
      <c r="AS88" s="17" t="s">
        <v>30</v>
      </c>
      <c r="AT88" s="16" t="s">
        <v>30</v>
      </c>
      <c r="AU88" s="18" t="s">
        <v>30</v>
      </c>
      <c r="AV88" s="17" t="s">
        <v>30</v>
      </c>
      <c r="AW88" s="17" t="s">
        <v>30</v>
      </c>
      <c r="AX88" s="17" t="s">
        <v>30</v>
      </c>
      <c r="AY88" s="16" t="s">
        <v>30</v>
      </c>
      <c r="AZ88" s="18" t="s">
        <v>30</v>
      </c>
      <c r="BA88" s="17" t="s">
        <v>30</v>
      </c>
      <c r="BB88" s="17" t="s">
        <v>30</v>
      </c>
      <c r="BC88" s="17" t="s">
        <v>30</v>
      </c>
      <c r="BD88" s="16" t="s">
        <v>30</v>
      </c>
      <c r="BE88" s="18" t="s">
        <v>30</v>
      </c>
      <c r="BF88" s="17" t="s">
        <v>30</v>
      </c>
      <c r="BG88" s="17" t="s">
        <v>30</v>
      </c>
      <c r="BH88" s="17" t="s">
        <v>30</v>
      </c>
      <c r="BI88" s="16" t="s">
        <v>30</v>
      </c>
      <c r="BJ88" s="18" t="s">
        <v>30</v>
      </c>
      <c r="BK88" s="17" t="s">
        <v>30</v>
      </c>
      <c r="BL88" s="17" t="s">
        <v>30</v>
      </c>
      <c r="BM88" s="17" t="s">
        <v>30</v>
      </c>
      <c r="BN88" s="16" t="s">
        <v>30</v>
      </c>
      <c r="BO88" s="86"/>
    </row>
    <row r="89" spans="1:67" x14ac:dyDescent="0.2">
      <c r="A89" s="61"/>
      <c r="B89" s="62"/>
      <c r="C89" s="102"/>
      <c r="D89" s="103"/>
      <c r="E89" s="103"/>
      <c r="F89" s="103"/>
      <c r="G89" s="103"/>
      <c r="H89" s="103"/>
      <c r="I89" s="119" t="b">
        <f t="shared" si="10"/>
        <v>0</v>
      </c>
      <c r="J89" s="68"/>
      <c r="K89" s="68"/>
      <c r="L89" s="26" t="s">
        <v>30</v>
      </c>
      <c r="M89" s="68" t="s">
        <v>30</v>
      </c>
      <c r="N89" s="25" t="s">
        <v>30</v>
      </c>
      <c r="O89" s="25" t="s">
        <v>30</v>
      </c>
      <c r="P89" s="82" t="s">
        <v>30</v>
      </c>
      <c r="Q89" s="83" t="s">
        <v>30</v>
      </c>
      <c r="R89" s="20" t="s">
        <v>30</v>
      </c>
      <c r="S89" s="20" t="s">
        <v>30</v>
      </c>
      <c r="T89" s="20" t="s">
        <v>30</v>
      </c>
      <c r="U89" s="85" t="s">
        <v>30</v>
      </c>
      <c r="V89" s="83" t="s">
        <v>30</v>
      </c>
      <c r="W89" s="20" t="s">
        <v>30</v>
      </c>
      <c r="X89" s="20" t="s">
        <v>30</v>
      </c>
      <c r="Y89" s="20" t="s">
        <v>30</v>
      </c>
      <c r="Z89" s="85" t="s">
        <v>30</v>
      </c>
      <c r="AA89" s="83" t="s">
        <v>30</v>
      </c>
      <c r="AB89" s="20" t="s">
        <v>30</v>
      </c>
      <c r="AC89" s="20" t="s">
        <v>30</v>
      </c>
      <c r="AD89" s="20" t="s">
        <v>30</v>
      </c>
      <c r="AE89" s="85" t="s">
        <v>30</v>
      </c>
      <c r="AF89" s="83" t="s">
        <v>30</v>
      </c>
      <c r="AG89" s="20" t="s">
        <v>30</v>
      </c>
      <c r="AH89" s="20" t="s">
        <v>30</v>
      </c>
      <c r="AI89" s="20" t="s">
        <v>30</v>
      </c>
      <c r="AJ89" s="85" t="s">
        <v>30</v>
      </c>
      <c r="AK89" s="83" t="s">
        <v>30</v>
      </c>
      <c r="AL89" s="20" t="s">
        <v>30</v>
      </c>
      <c r="AM89" s="20" t="s">
        <v>30</v>
      </c>
      <c r="AN89" s="20" t="s">
        <v>30</v>
      </c>
      <c r="AO89" s="85" t="s">
        <v>30</v>
      </c>
      <c r="AP89" s="18" t="s">
        <v>30</v>
      </c>
      <c r="AQ89" s="17" t="s">
        <v>30</v>
      </c>
      <c r="AR89" s="17" t="s">
        <v>30</v>
      </c>
      <c r="AS89" s="17" t="s">
        <v>30</v>
      </c>
      <c r="AT89" s="16" t="s">
        <v>30</v>
      </c>
      <c r="AU89" s="18" t="s">
        <v>30</v>
      </c>
      <c r="AV89" s="17" t="s">
        <v>30</v>
      </c>
      <c r="AW89" s="17" t="s">
        <v>30</v>
      </c>
      <c r="AX89" s="17" t="s">
        <v>30</v>
      </c>
      <c r="AY89" s="16" t="s">
        <v>30</v>
      </c>
      <c r="AZ89" s="18" t="s">
        <v>30</v>
      </c>
      <c r="BA89" s="17" t="s">
        <v>30</v>
      </c>
      <c r="BB89" s="17" t="s">
        <v>30</v>
      </c>
      <c r="BC89" s="17" t="s">
        <v>30</v>
      </c>
      <c r="BD89" s="16" t="s">
        <v>30</v>
      </c>
      <c r="BE89" s="18" t="s">
        <v>30</v>
      </c>
      <c r="BF89" s="17" t="s">
        <v>30</v>
      </c>
      <c r="BG89" s="17" t="s">
        <v>30</v>
      </c>
      <c r="BH89" s="17" t="s">
        <v>30</v>
      </c>
      <c r="BI89" s="16" t="s">
        <v>30</v>
      </c>
      <c r="BJ89" s="18" t="s">
        <v>30</v>
      </c>
      <c r="BK89" s="17" t="s">
        <v>30</v>
      </c>
      <c r="BL89" s="17" t="s">
        <v>30</v>
      </c>
      <c r="BM89" s="17" t="s">
        <v>30</v>
      </c>
      <c r="BN89" s="16" t="s">
        <v>30</v>
      </c>
      <c r="BO89" s="86"/>
    </row>
    <row r="90" spans="1:67" x14ac:dyDescent="0.2">
      <c r="A90" s="61"/>
      <c r="B90" s="62"/>
      <c r="C90" s="102"/>
      <c r="D90" s="103"/>
      <c r="E90" s="103"/>
      <c r="F90" s="103"/>
      <c r="G90" s="103"/>
      <c r="H90" s="103"/>
      <c r="I90" s="119" t="b">
        <f t="shared" si="10"/>
        <v>0</v>
      </c>
      <c r="J90" s="68"/>
      <c r="K90" s="68"/>
      <c r="L90" s="26" t="s">
        <v>30</v>
      </c>
      <c r="M90" s="68" t="s">
        <v>30</v>
      </c>
      <c r="N90" s="25" t="s">
        <v>30</v>
      </c>
      <c r="O90" s="25" t="s">
        <v>30</v>
      </c>
      <c r="P90" s="82" t="s">
        <v>30</v>
      </c>
      <c r="Q90" s="83" t="s">
        <v>30</v>
      </c>
      <c r="R90" s="20" t="s">
        <v>30</v>
      </c>
      <c r="S90" s="20" t="s">
        <v>30</v>
      </c>
      <c r="T90" s="20" t="s">
        <v>30</v>
      </c>
      <c r="U90" s="85" t="s">
        <v>30</v>
      </c>
      <c r="V90" s="83" t="s">
        <v>30</v>
      </c>
      <c r="W90" s="20" t="s">
        <v>30</v>
      </c>
      <c r="X90" s="20" t="s">
        <v>30</v>
      </c>
      <c r="Y90" s="20" t="s">
        <v>30</v>
      </c>
      <c r="Z90" s="85" t="s">
        <v>30</v>
      </c>
      <c r="AA90" s="83" t="s">
        <v>30</v>
      </c>
      <c r="AB90" s="20" t="s">
        <v>30</v>
      </c>
      <c r="AC90" s="20" t="s">
        <v>30</v>
      </c>
      <c r="AD90" s="20" t="s">
        <v>30</v>
      </c>
      <c r="AE90" s="85" t="s">
        <v>30</v>
      </c>
      <c r="AF90" s="83" t="s">
        <v>30</v>
      </c>
      <c r="AG90" s="20" t="s">
        <v>30</v>
      </c>
      <c r="AH90" s="20" t="s">
        <v>30</v>
      </c>
      <c r="AI90" s="20" t="s">
        <v>30</v>
      </c>
      <c r="AJ90" s="85" t="s">
        <v>30</v>
      </c>
      <c r="AK90" s="83" t="s">
        <v>30</v>
      </c>
      <c r="AL90" s="20" t="s">
        <v>30</v>
      </c>
      <c r="AM90" s="20" t="s">
        <v>30</v>
      </c>
      <c r="AN90" s="20" t="s">
        <v>30</v>
      </c>
      <c r="AO90" s="85" t="s">
        <v>30</v>
      </c>
      <c r="AP90" s="18" t="s">
        <v>30</v>
      </c>
      <c r="AQ90" s="17" t="s">
        <v>30</v>
      </c>
      <c r="AR90" s="17" t="s">
        <v>30</v>
      </c>
      <c r="AS90" s="17" t="s">
        <v>30</v>
      </c>
      <c r="AT90" s="16" t="s">
        <v>30</v>
      </c>
      <c r="AU90" s="18" t="s">
        <v>30</v>
      </c>
      <c r="AV90" s="17" t="s">
        <v>30</v>
      </c>
      <c r="AW90" s="17" t="s">
        <v>30</v>
      </c>
      <c r="AX90" s="17" t="s">
        <v>30</v>
      </c>
      <c r="AY90" s="16" t="s">
        <v>30</v>
      </c>
      <c r="AZ90" s="18" t="s">
        <v>30</v>
      </c>
      <c r="BA90" s="17" t="s">
        <v>30</v>
      </c>
      <c r="BB90" s="17" t="s">
        <v>30</v>
      </c>
      <c r="BC90" s="17" t="s">
        <v>30</v>
      </c>
      <c r="BD90" s="16" t="s">
        <v>30</v>
      </c>
      <c r="BE90" s="18" t="s">
        <v>30</v>
      </c>
      <c r="BF90" s="17" t="s">
        <v>30</v>
      </c>
      <c r="BG90" s="17" t="s">
        <v>30</v>
      </c>
      <c r="BH90" s="17" t="s">
        <v>30</v>
      </c>
      <c r="BI90" s="16" t="s">
        <v>30</v>
      </c>
      <c r="BJ90" s="18" t="s">
        <v>30</v>
      </c>
      <c r="BK90" s="17" t="s">
        <v>30</v>
      </c>
      <c r="BL90" s="17" t="s">
        <v>30</v>
      </c>
      <c r="BM90" s="17" t="s">
        <v>30</v>
      </c>
      <c r="BN90" s="16" t="s">
        <v>30</v>
      </c>
      <c r="BO90" s="86"/>
    </row>
    <row r="91" spans="1:67" x14ac:dyDescent="0.2">
      <c r="A91" s="61"/>
      <c r="B91" s="62"/>
      <c r="C91" s="102"/>
      <c r="D91" s="103"/>
      <c r="E91" s="103"/>
      <c r="F91" s="103"/>
      <c r="G91" s="103"/>
      <c r="H91" s="103"/>
      <c r="I91" s="119" t="b">
        <f t="shared" si="10"/>
        <v>0</v>
      </c>
      <c r="J91" s="68"/>
      <c r="K91" s="68"/>
      <c r="L91" s="26" t="s">
        <v>30</v>
      </c>
      <c r="M91" s="68" t="s">
        <v>30</v>
      </c>
      <c r="N91" s="25" t="s">
        <v>30</v>
      </c>
      <c r="O91" s="25" t="s">
        <v>30</v>
      </c>
      <c r="P91" s="82" t="s">
        <v>30</v>
      </c>
      <c r="Q91" s="83" t="s">
        <v>30</v>
      </c>
      <c r="R91" s="20" t="s">
        <v>30</v>
      </c>
      <c r="S91" s="20" t="s">
        <v>30</v>
      </c>
      <c r="T91" s="20" t="s">
        <v>30</v>
      </c>
      <c r="U91" s="85" t="s">
        <v>30</v>
      </c>
      <c r="V91" s="83" t="s">
        <v>30</v>
      </c>
      <c r="W91" s="20" t="s">
        <v>30</v>
      </c>
      <c r="X91" s="20" t="s">
        <v>30</v>
      </c>
      <c r="Y91" s="20" t="s">
        <v>30</v>
      </c>
      <c r="Z91" s="85" t="s">
        <v>30</v>
      </c>
      <c r="AA91" s="83" t="s">
        <v>30</v>
      </c>
      <c r="AB91" s="20" t="s">
        <v>30</v>
      </c>
      <c r="AC91" s="20" t="s">
        <v>30</v>
      </c>
      <c r="AD91" s="20" t="s">
        <v>30</v>
      </c>
      <c r="AE91" s="85" t="s">
        <v>30</v>
      </c>
      <c r="AF91" s="83" t="s">
        <v>30</v>
      </c>
      <c r="AG91" s="20" t="s">
        <v>30</v>
      </c>
      <c r="AH91" s="20" t="s">
        <v>30</v>
      </c>
      <c r="AI91" s="20" t="s">
        <v>30</v>
      </c>
      <c r="AJ91" s="85" t="s">
        <v>30</v>
      </c>
      <c r="AK91" s="83" t="s">
        <v>30</v>
      </c>
      <c r="AL91" s="20" t="s">
        <v>30</v>
      </c>
      <c r="AM91" s="20" t="s">
        <v>30</v>
      </c>
      <c r="AN91" s="20" t="s">
        <v>30</v>
      </c>
      <c r="AO91" s="85" t="s">
        <v>30</v>
      </c>
      <c r="AP91" s="18" t="s">
        <v>30</v>
      </c>
      <c r="AQ91" s="17" t="s">
        <v>30</v>
      </c>
      <c r="AR91" s="17" t="s">
        <v>30</v>
      </c>
      <c r="AS91" s="17" t="s">
        <v>30</v>
      </c>
      <c r="AT91" s="16" t="s">
        <v>30</v>
      </c>
      <c r="AU91" s="18" t="s">
        <v>30</v>
      </c>
      <c r="AV91" s="17" t="s">
        <v>30</v>
      </c>
      <c r="AW91" s="17" t="s">
        <v>30</v>
      </c>
      <c r="AX91" s="17" t="s">
        <v>30</v>
      </c>
      <c r="AY91" s="16" t="s">
        <v>30</v>
      </c>
      <c r="AZ91" s="18" t="s">
        <v>30</v>
      </c>
      <c r="BA91" s="17" t="s">
        <v>30</v>
      </c>
      <c r="BB91" s="17" t="s">
        <v>30</v>
      </c>
      <c r="BC91" s="17" t="s">
        <v>30</v>
      </c>
      <c r="BD91" s="16" t="s">
        <v>30</v>
      </c>
      <c r="BE91" s="18" t="s">
        <v>30</v>
      </c>
      <c r="BF91" s="17" t="s">
        <v>30</v>
      </c>
      <c r="BG91" s="17" t="s">
        <v>30</v>
      </c>
      <c r="BH91" s="17" t="s">
        <v>30</v>
      </c>
      <c r="BI91" s="16" t="s">
        <v>30</v>
      </c>
      <c r="BJ91" s="18" t="s">
        <v>30</v>
      </c>
      <c r="BK91" s="17" t="s">
        <v>30</v>
      </c>
      <c r="BL91" s="17" t="s">
        <v>30</v>
      </c>
      <c r="BM91" s="17" t="s">
        <v>30</v>
      </c>
      <c r="BN91" s="16" t="s">
        <v>30</v>
      </c>
      <c r="BO91" s="86"/>
    </row>
    <row r="92" spans="1:67" x14ac:dyDescent="0.2">
      <c r="A92" s="61"/>
      <c r="B92" s="62"/>
      <c r="C92" s="102"/>
      <c r="D92" s="103"/>
      <c r="E92" s="103"/>
      <c r="F92" s="103"/>
      <c r="G92" s="103"/>
      <c r="H92" s="103"/>
      <c r="I92" s="119" t="b">
        <f t="shared" si="10"/>
        <v>0</v>
      </c>
      <c r="J92" s="68"/>
      <c r="K92" s="68"/>
      <c r="L92" s="26" t="s">
        <v>30</v>
      </c>
      <c r="M92" s="68" t="s">
        <v>30</v>
      </c>
      <c r="N92" s="25" t="s">
        <v>30</v>
      </c>
      <c r="O92" s="25" t="s">
        <v>30</v>
      </c>
      <c r="P92" s="82" t="s">
        <v>30</v>
      </c>
      <c r="Q92" s="83" t="s">
        <v>30</v>
      </c>
      <c r="R92" s="20" t="s">
        <v>30</v>
      </c>
      <c r="S92" s="20" t="s">
        <v>30</v>
      </c>
      <c r="T92" s="20" t="s">
        <v>30</v>
      </c>
      <c r="U92" s="85" t="s">
        <v>30</v>
      </c>
      <c r="V92" s="83" t="s">
        <v>30</v>
      </c>
      <c r="W92" s="20" t="s">
        <v>30</v>
      </c>
      <c r="X92" s="20" t="s">
        <v>30</v>
      </c>
      <c r="Y92" s="20" t="s">
        <v>30</v>
      </c>
      <c r="Z92" s="85" t="s">
        <v>30</v>
      </c>
      <c r="AA92" s="83" t="s">
        <v>30</v>
      </c>
      <c r="AB92" s="20" t="s">
        <v>30</v>
      </c>
      <c r="AC92" s="20" t="s">
        <v>30</v>
      </c>
      <c r="AD92" s="20" t="s">
        <v>30</v>
      </c>
      <c r="AE92" s="85" t="s">
        <v>30</v>
      </c>
      <c r="AF92" s="83" t="s">
        <v>30</v>
      </c>
      <c r="AG92" s="20" t="s">
        <v>30</v>
      </c>
      <c r="AH92" s="20" t="s">
        <v>30</v>
      </c>
      <c r="AI92" s="20" t="s">
        <v>30</v>
      </c>
      <c r="AJ92" s="85" t="s">
        <v>30</v>
      </c>
      <c r="AK92" s="83" t="s">
        <v>30</v>
      </c>
      <c r="AL92" s="20" t="s">
        <v>30</v>
      </c>
      <c r="AM92" s="20" t="s">
        <v>30</v>
      </c>
      <c r="AN92" s="20" t="s">
        <v>30</v>
      </c>
      <c r="AO92" s="85" t="s">
        <v>30</v>
      </c>
      <c r="AP92" s="18" t="s">
        <v>30</v>
      </c>
      <c r="AQ92" s="17" t="s">
        <v>30</v>
      </c>
      <c r="AR92" s="17" t="s">
        <v>30</v>
      </c>
      <c r="AS92" s="17" t="s">
        <v>30</v>
      </c>
      <c r="AT92" s="16" t="s">
        <v>30</v>
      </c>
      <c r="AU92" s="18" t="s">
        <v>30</v>
      </c>
      <c r="AV92" s="17" t="s">
        <v>30</v>
      </c>
      <c r="AW92" s="17" t="s">
        <v>30</v>
      </c>
      <c r="AX92" s="17" t="s">
        <v>30</v>
      </c>
      <c r="AY92" s="16" t="s">
        <v>30</v>
      </c>
      <c r="AZ92" s="18" t="s">
        <v>30</v>
      </c>
      <c r="BA92" s="17" t="s">
        <v>30</v>
      </c>
      <c r="BB92" s="17" t="s">
        <v>30</v>
      </c>
      <c r="BC92" s="17" t="s">
        <v>30</v>
      </c>
      <c r="BD92" s="16" t="s">
        <v>30</v>
      </c>
      <c r="BE92" s="18" t="s">
        <v>30</v>
      </c>
      <c r="BF92" s="17" t="s">
        <v>30</v>
      </c>
      <c r="BG92" s="17" t="s">
        <v>30</v>
      </c>
      <c r="BH92" s="17" t="s">
        <v>30</v>
      </c>
      <c r="BI92" s="16" t="s">
        <v>30</v>
      </c>
      <c r="BJ92" s="18" t="s">
        <v>30</v>
      </c>
      <c r="BK92" s="17" t="s">
        <v>30</v>
      </c>
      <c r="BL92" s="17" t="s">
        <v>30</v>
      </c>
      <c r="BM92" s="17" t="s">
        <v>30</v>
      </c>
      <c r="BN92" s="16" t="s">
        <v>30</v>
      </c>
      <c r="BO92" s="86"/>
    </row>
    <row r="93" spans="1:67" x14ac:dyDescent="0.2">
      <c r="A93" s="61"/>
      <c r="B93" s="62"/>
      <c r="C93" s="102"/>
      <c r="D93" s="103"/>
      <c r="E93" s="103"/>
      <c r="F93" s="103"/>
      <c r="G93" s="103"/>
      <c r="H93" s="103"/>
      <c r="I93" s="119" t="b">
        <f t="shared" si="10"/>
        <v>0</v>
      </c>
      <c r="J93" s="68"/>
      <c r="K93" s="68"/>
      <c r="L93" s="26" t="s">
        <v>30</v>
      </c>
      <c r="M93" s="68" t="s">
        <v>30</v>
      </c>
      <c r="N93" s="25" t="s">
        <v>30</v>
      </c>
      <c r="O93" s="25" t="s">
        <v>30</v>
      </c>
      <c r="P93" s="82" t="s">
        <v>30</v>
      </c>
      <c r="Q93" s="83" t="s">
        <v>30</v>
      </c>
      <c r="R93" s="20" t="s">
        <v>30</v>
      </c>
      <c r="S93" s="20" t="s">
        <v>30</v>
      </c>
      <c r="T93" s="20" t="s">
        <v>30</v>
      </c>
      <c r="U93" s="85" t="s">
        <v>30</v>
      </c>
      <c r="V93" s="83" t="s">
        <v>30</v>
      </c>
      <c r="W93" s="20" t="s">
        <v>30</v>
      </c>
      <c r="X93" s="20" t="s">
        <v>30</v>
      </c>
      <c r="Y93" s="20" t="s">
        <v>30</v>
      </c>
      <c r="Z93" s="85" t="s">
        <v>30</v>
      </c>
      <c r="AA93" s="83" t="s">
        <v>30</v>
      </c>
      <c r="AB93" s="20" t="s">
        <v>30</v>
      </c>
      <c r="AC93" s="20" t="s">
        <v>30</v>
      </c>
      <c r="AD93" s="20" t="s">
        <v>30</v>
      </c>
      <c r="AE93" s="85" t="s">
        <v>30</v>
      </c>
      <c r="AF93" s="83" t="s">
        <v>30</v>
      </c>
      <c r="AG93" s="20" t="s">
        <v>30</v>
      </c>
      <c r="AH93" s="20" t="s">
        <v>30</v>
      </c>
      <c r="AI93" s="20" t="s">
        <v>30</v>
      </c>
      <c r="AJ93" s="85" t="s">
        <v>30</v>
      </c>
      <c r="AK93" s="83" t="s">
        <v>30</v>
      </c>
      <c r="AL93" s="20" t="s">
        <v>30</v>
      </c>
      <c r="AM93" s="20" t="s">
        <v>30</v>
      </c>
      <c r="AN93" s="20" t="s">
        <v>30</v>
      </c>
      <c r="AO93" s="85" t="s">
        <v>30</v>
      </c>
      <c r="AP93" s="18" t="s">
        <v>30</v>
      </c>
      <c r="AQ93" s="17" t="s">
        <v>30</v>
      </c>
      <c r="AR93" s="17" t="s">
        <v>30</v>
      </c>
      <c r="AS93" s="17" t="s">
        <v>30</v>
      </c>
      <c r="AT93" s="16" t="s">
        <v>30</v>
      </c>
      <c r="AU93" s="18" t="s">
        <v>30</v>
      </c>
      <c r="AV93" s="17" t="s">
        <v>30</v>
      </c>
      <c r="AW93" s="17" t="s">
        <v>30</v>
      </c>
      <c r="AX93" s="17" t="s">
        <v>30</v>
      </c>
      <c r="AY93" s="16" t="s">
        <v>30</v>
      </c>
      <c r="AZ93" s="18" t="s">
        <v>30</v>
      </c>
      <c r="BA93" s="17" t="s">
        <v>30</v>
      </c>
      <c r="BB93" s="17" t="s">
        <v>30</v>
      </c>
      <c r="BC93" s="17" t="s">
        <v>30</v>
      </c>
      <c r="BD93" s="16" t="s">
        <v>30</v>
      </c>
      <c r="BE93" s="18" t="s">
        <v>30</v>
      </c>
      <c r="BF93" s="17" t="s">
        <v>30</v>
      </c>
      <c r="BG93" s="17" t="s">
        <v>30</v>
      </c>
      <c r="BH93" s="17" t="s">
        <v>30</v>
      </c>
      <c r="BI93" s="16" t="s">
        <v>30</v>
      </c>
      <c r="BJ93" s="18" t="s">
        <v>30</v>
      </c>
      <c r="BK93" s="17" t="s">
        <v>30</v>
      </c>
      <c r="BL93" s="17" t="s">
        <v>30</v>
      </c>
      <c r="BM93" s="17" t="s">
        <v>30</v>
      </c>
      <c r="BN93" s="16" t="s">
        <v>30</v>
      </c>
      <c r="BO93" s="86"/>
    </row>
    <row r="94" spans="1:67" x14ac:dyDescent="0.2">
      <c r="A94" s="61"/>
      <c r="B94" s="62"/>
      <c r="C94" s="102"/>
      <c r="D94" s="103"/>
      <c r="E94" s="103"/>
      <c r="F94" s="103"/>
      <c r="G94" s="103"/>
      <c r="H94" s="103"/>
      <c r="I94" s="119" t="b">
        <f t="shared" si="10"/>
        <v>0</v>
      </c>
      <c r="J94" s="68"/>
      <c r="K94" s="68"/>
      <c r="L94" s="26" t="s">
        <v>30</v>
      </c>
      <c r="M94" s="68" t="s">
        <v>30</v>
      </c>
      <c r="N94" s="25" t="s">
        <v>30</v>
      </c>
      <c r="O94" s="25" t="s">
        <v>30</v>
      </c>
      <c r="P94" s="82" t="s">
        <v>30</v>
      </c>
      <c r="Q94" s="83" t="s">
        <v>30</v>
      </c>
      <c r="R94" s="20" t="s">
        <v>30</v>
      </c>
      <c r="S94" s="20" t="s">
        <v>30</v>
      </c>
      <c r="T94" s="20" t="s">
        <v>30</v>
      </c>
      <c r="U94" s="85" t="s">
        <v>30</v>
      </c>
      <c r="V94" s="83" t="s">
        <v>30</v>
      </c>
      <c r="W94" s="20" t="s">
        <v>30</v>
      </c>
      <c r="X94" s="20" t="s">
        <v>30</v>
      </c>
      <c r="Y94" s="20" t="s">
        <v>30</v>
      </c>
      <c r="Z94" s="85" t="s">
        <v>30</v>
      </c>
      <c r="AA94" s="83" t="s">
        <v>30</v>
      </c>
      <c r="AB94" s="20" t="s">
        <v>30</v>
      </c>
      <c r="AC94" s="20" t="s">
        <v>30</v>
      </c>
      <c r="AD94" s="20" t="s">
        <v>30</v>
      </c>
      <c r="AE94" s="85" t="s">
        <v>30</v>
      </c>
      <c r="AF94" s="83" t="s">
        <v>30</v>
      </c>
      <c r="AG94" s="20" t="s">
        <v>30</v>
      </c>
      <c r="AH94" s="20" t="s">
        <v>30</v>
      </c>
      <c r="AI94" s="20" t="s">
        <v>30</v>
      </c>
      <c r="AJ94" s="85" t="s">
        <v>30</v>
      </c>
      <c r="AK94" s="83" t="s">
        <v>30</v>
      </c>
      <c r="AL94" s="20" t="s">
        <v>30</v>
      </c>
      <c r="AM94" s="20" t="s">
        <v>30</v>
      </c>
      <c r="AN94" s="20" t="s">
        <v>30</v>
      </c>
      <c r="AO94" s="85" t="s">
        <v>30</v>
      </c>
      <c r="AP94" s="18" t="s">
        <v>30</v>
      </c>
      <c r="AQ94" s="17" t="s">
        <v>30</v>
      </c>
      <c r="AR94" s="17" t="s">
        <v>30</v>
      </c>
      <c r="AS94" s="17" t="s">
        <v>30</v>
      </c>
      <c r="AT94" s="16" t="s">
        <v>30</v>
      </c>
      <c r="AU94" s="18" t="s">
        <v>30</v>
      </c>
      <c r="AV94" s="17" t="s">
        <v>30</v>
      </c>
      <c r="AW94" s="17" t="s">
        <v>30</v>
      </c>
      <c r="AX94" s="17" t="s">
        <v>30</v>
      </c>
      <c r="AY94" s="16" t="s">
        <v>30</v>
      </c>
      <c r="AZ94" s="18" t="s">
        <v>30</v>
      </c>
      <c r="BA94" s="17" t="s">
        <v>30</v>
      </c>
      <c r="BB94" s="17" t="s">
        <v>30</v>
      </c>
      <c r="BC94" s="17" t="s">
        <v>30</v>
      </c>
      <c r="BD94" s="16" t="s">
        <v>30</v>
      </c>
      <c r="BE94" s="18" t="s">
        <v>30</v>
      </c>
      <c r="BF94" s="17" t="s">
        <v>30</v>
      </c>
      <c r="BG94" s="17" t="s">
        <v>30</v>
      </c>
      <c r="BH94" s="17" t="s">
        <v>30</v>
      </c>
      <c r="BI94" s="16" t="s">
        <v>30</v>
      </c>
      <c r="BJ94" s="18" t="s">
        <v>30</v>
      </c>
      <c r="BK94" s="17" t="s">
        <v>30</v>
      </c>
      <c r="BL94" s="17" t="s">
        <v>30</v>
      </c>
      <c r="BM94" s="17" t="s">
        <v>30</v>
      </c>
      <c r="BN94" s="16" t="s">
        <v>30</v>
      </c>
      <c r="BO94" s="86"/>
    </row>
    <row r="95" spans="1:67" x14ac:dyDescent="0.2">
      <c r="A95" s="61"/>
      <c r="B95" s="62"/>
      <c r="C95" s="105"/>
      <c r="D95" s="105"/>
      <c r="E95" s="103"/>
      <c r="F95" s="103"/>
      <c r="G95" s="103"/>
      <c r="H95" s="103"/>
      <c r="I95" s="119" t="b">
        <f t="shared" si="10"/>
        <v>0</v>
      </c>
      <c r="J95" s="68"/>
      <c r="K95" s="68"/>
      <c r="L95" s="26" t="s">
        <v>30</v>
      </c>
      <c r="M95" s="68" t="s">
        <v>30</v>
      </c>
      <c r="N95" s="25" t="s">
        <v>30</v>
      </c>
      <c r="O95" s="25" t="s">
        <v>30</v>
      </c>
      <c r="P95" s="82" t="s">
        <v>30</v>
      </c>
      <c r="Q95" s="83" t="s">
        <v>30</v>
      </c>
      <c r="R95" s="20" t="s">
        <v>30</v>
      </c>
      <c r="S95" s="20" t="s">
        <v>30</v>
      </c>
      <c r="T95" s="20" t="s">
        <v>30</v>
      </c>
      <c r="U95" s="85" t="s">
        <v>30</v>
      </c>
      <c r="V95" s="83" t="s">
        <v>30</v>
      </c>
      <c r="W95" s="20" t="s">
        <v>30</v>
      </c>
      <c r="X95" s="20" t="s">
        <v>30</v>
      </c>
      <c r="Y95" s="20" t="s">
        <v>30</v>
      </c>
      <c r="Z95" s="85" t="s">
        <v>30</v>
      </c>
      <c r="AA95" s="83" t="s">
        <v>30</v>
      </c>
      <c r="AB95" s="20" t="s">
        <v>30</v>
      </c>
      <c r="AC95" s="20" t="s">
        <v>30</v>
      </c>
      <c r="AD95" s="20" t="s">
        <v>30</v>
      </c>
      <c r="AE95" s="85" t="s">
        <v>30</v>
      </c>
      <c r="AF95" s="83" t="s">
        <v>30</v>
      </c>
      <c r="AG95" s="20" t="s">
        <v>30</v>
      </c>
      <c r="AH95" s="20" t="s">
        <v>30</v>
      </c>
      <c r="AI95" s="20" t="s">
        <v>30</v>
      </c>
      <c r="AJ95" s="85" t="s">
        <v>30</v>
      </c>
      <c r="AK95" s="83" t="s">
        <v>30</v>
      </c>
      <c r="AL95" s="20" t="s">
        <v>30</v>
      </c>
      <c r="AM95" s="20" t="s">
        <v>30</v>
      </c>
      <c r="AN95" s="20" t="s">
        <v>30</v>
      </c>
      <c r="AO95" s="85" t="s">
        <v>30</v>
      </c>
      <c r="AP95" s="18" t="s">
        <v>30</v>
      </c>
      <c r="AQ95" s="17" t="s">
        <v>30</v>
      </c>
      <c r="AR95" s="17" t="s">
        <v>30</v>
      </c>
      <c r="AS95" s="17" t="s">
        <v>30</v>
      </c>
      <c r="AT95" s="16" t="s">
        <v>30</v>
      </c>
      <c r="AU95" s="18" t="s">
        <v>30</v>
      </c>
      <c r="AV95" s="17" t="s">
        <v>30</v>
      </c>
      <c r="AW95" s="17" t="s">
        <v>30</v>
      </c>
      <c r="AX95" s="17" t="s">
        <v>30</v>
      </c>
      <c r="AY95" s="16" t="s">
        <v>30</v>
      </c>
      <c r="AZ95" s="18" t="s">
        <v>30</v>
      </c>
      <c r="BA95" s="17" t="s">
        <v>30</v>
      </c>
      <c r="BB95" s="17" t="s">
        <v>30</v>
      </c>
      <c r="BC95" s="17" t="s">
        <v>30</v>
      </c>
      <c r="BD95" s="16" t="s">
        <v>30</v>
      </c>
      <c r="BE95" s="18" t="s">
        <v>30</v>
      </c>
      <c r="BF95" s="17" t="s">
        <v>30</v>
      </c>
      <c r="BG95" s="17" t="s">
        <v>30</v>
      </c>
      <c r="BH95" s="17" t="s">
        <v>30</v>
      </c>
      <c r="BI95" s="16" t="s">
        <v>30</v>
      </c>
      <c r="BJ95" s="18" t="s">
        <v>30</v>
      </c>
      <c r="BK95" s="17" t="s">
        <v>30</v>
      </c>
      <c r="BL95" s="17" t="s">
        <v>30</v>
      </c>
      <c r="BM95" s="17" t="s">
        <v>30</v>
      </c>
      <c r="BN95" s="16" t="s">
        <v>30</v>
      </c>
      <c r="BO95" s="86"/>
    </row>
    <row r="96" spans="1:67" x14ac:dyDescent="0.2">
      <c r="A96" s="61"/>
      <c r="B96" s="62"/>
      <c r="C96" s="102"/>
      <c r="D96" s="103"/>
      <c r="E96" s="103"/>
      <c r="F96" s="103"/>
      <c r="G96" s="103"/>
      <c r="H96" s="103"/>
      <c r="I96" s="119" t="b">
        <f t="shared" si="10"/>
        <v>0</v>
      </c>
      <c r="J96" s="68"/>
      <c r="K96" s="68"/>
      <c r="L96" s="26" t="s">
        <v>30</v>
      </c>
      <c r="M96" s="68" t="s">
        <v>30</v>
      </c>
      <c r="N96" s="25" t="s">
        <v>30</v>
      </c>
      <c r="O96" s="25" t="s">
        <v>30</v>
      </c>
      <c r="P96" s="82" t="s">
        <v>30</v>
      </c>
      <c r="Q96" s="83" t="s">
        <v>30</v>
      </c>
      <c r="R96" s="20" t="s">
        <v>30</v>
      </c>
      <c r="S96" s="20" t="s">
        <v>30</v>
      </c>
      <c r="T96" s="20" t="s">
        <v>30</v>
      </c>
      <c r="U96" s="85" t="s">
        <v>30</v>
      </c>
      <c r="V96" s="83" t="s">
        <v>30</v>
      </c>
      <c r="W96" s="20" t="s">
        <v>30</v>
      </c>
      <c r="X96" s="20" t="s">
        <v>30</v>
      </c>
      <c r="Y96" s="20" t="s">
        <v>30</v>
      </c>
      <c r="Z96" s="85" t="s">
        <v>30</v>
      </c>
      <c r="AA96" s="83" t="s">
        <v>30</v>
      </c>
      <c r="AB96" s="20" t="s">
        <v>30</v>
      </c>
      <c r="AC96" s="20" t="s">
        <v>30</v>
      </c>
      <c r="AD96" s="20" t="s">
        <v>30</v>
      </c>
      <c r="AE96" s="85" t="s">
        <v>30</v>
      </c>
      <c r="AF96" s="83" t="s">
        <v>30</v>
      </c>
      <c r="AG96" s="20" t="s">
        <v>30</v>
      </c>
      <c r="AH96" s="20" t="s">
        <v>30</v>
      </c>
      <c r="AI96" s="20" t="s">
        <v>30</v>
      </c>
      <c r="AJ96" s="85" t="s">
        <v>30</v>
      </c>
      <c r="AK96" s="83" t="s">
        <v>30</v>
      </c>
      <c r="AL96" s="20" t="s">
        <v>30</v>
      </c>
      <c r="AM96" s="20" t="s">
        <v>30</v>
      </c>
      <c r="AN96" s="20" t="s">
        <v>30</v>
      </c>
      <c r="AO96" s="85" t="s">
        <v>30</v>
      </c>
      <c r="AP96" s="18" t="s">
        <v>30</v>
      </c>
      <c r="AQ96" s="17" t="s">
        <v>30</v>
      </c>
      <c r="AR96" s="17" t="s">
        <v>30</v>
      </c>
      <c r="AS96" s="17" t="s">
        <v>30</v>
      </c>
      <c r="AT96" s="16" t="s">
        <v>30</v>
      </c>
      <c r="AU96" s="18" t="s">
        <v>30</v>
      </c>
      <c r="AV96" s="17" t="s">
        <v>30</v>
      </c>
      <c r="AW96" s="17" t="s">
        <v>30</v>
      </c>
      <c r="AX96" s="17" t="s">
        <v>30</v>
      </c>
      <c r="AY96" s="16" t="s">
        <v>30</v>
      </c>
      <c r="AZ96" s="18" t="s">
        <v>30</v>
      </c>
      <c r="BA96" s="17" t="s">
        <v>30</v>
      </c>
      <c r="BB96" s="17" t="s">
        <v>30</v>
      </c>
      <c r="BC96" s="17" t="s">
        <v>30</v>
      </c>
      <c r="BD96" s="16" t="s">
        <v>30</v>
      </c>
      <c r="BE96" s="18" t="s">
        <v>30</v>
      </c>
      <c r="BF96" s="17" t="s">
        <v>30</v>
      </c>
      <c r="BG96" s="17" t="s">
        <v>30</v>
      </c>
      <c r="BH96" s="17" t="s">
        <v>30</v>
      </c>
      <c r="BI96" s="16" t="s">
        <v>30</v>
      </c>
      <c r="BJ96" s="18" t="s">
        <v>30</v>
      </c>
      <c r="BK96" s="17" t="s">
        <v>30</v>
      </c>
      <c r="BL96" s="17" t="s">
        <v>30</v>
      </c>
      <c r="BM96" s="17" t="s">
        <v>30</v>
      </c>
      <c r="BN96" s="16" t="s">
        <v>30</v>
      </c>
      <c r="BO96" s="86"/>
    </row>
    <row r="97" spans="1:67" x14ac:dyDescent="0.2">
      <c r="A97" s="61"/>
      <c r="B97" s="62"/>
      <c r="C97" s="102"/>
      <c r="D97" s="103"/>
      <c r="E97" s="103"/>
      <c r="F97" s="103"/>
      <c r="G97" s="103"/>
      <c r="H97" s="103"/>
      <c r="I97" s="119" t="b">
        <f t="shared" si="10"/>
        <v>0</v>
      </c>
      <c r="J97" s="68"/>
      <c r="K97" s="68"/>
      <c r="L97" s="26" t="s">
        <v>30</v>
      </c>
      <c r="M97" s="68" t="s">
        <v>30</v>
      </c>
      <c r="N97" s="25" t="s">
        <v>30</v>
      </c>
      <c r="O97" s="25" t="s">
        <v>30</v>
      </c>
      <c r="P97" s="82" t="s">
        <v>30</v>
      </c>
      <c r="Q97" s="83" t="s">
        <v>30</v>
      </c>
      <c r="R97" s="20" t="s">
        <v>30</v>
      </c>
      <c r="S97" s="20" t="s">
        <v>30</v>
      </c>
      <c r="T97" s="20" t="s">
        <v>30</v>
      </c>
      <c r="U97" s="85" t="s">
        <v>30</v>
      </c>
      <c r="V97" s="83" t="s">
        <v>30</v>
      </c>
      <c r="W97" s="20" t="s">
        <v>30</v>
      </c>
      <c r="X97" s="20" t="s">
        <v>30</v>
      </c>
      <c r="Y97" s="20" t="s">
        <v>30</v>
      </c>
      <c r="Z97" s="85" t="s">
        <v>30</v>
      </c>
      <c r="AA97" s="83" t="s">
        <v>30</v>
      </c>
      <c r="AB97" s="20" t="s">
        <v>30</v>
      </c>
      <c r="AC97" s="20" t="s">
        <v>30</v>
      </c>
      <c r="AD97" s="20" t="s">
        <v>30</v>
      </c>
      <c r="AE97" s="85" t="s">
        <v>30</v>
      </c>
      <c r="AF97" s="83" t="s">
        <v>30</v>
      </c>
      <c r="AG97" s="20" t="s">
        <v>30</v>
      </c>
      <c r="AH97" s="20" t="s">
        <v>30</v>
      </c>
      <c r="AI97" s="20" t="s">
        <v>30</v>
      </c>
      <c r="AJ97" s="85" t="s">
        <v>30</v>
      </c>
      <c r="AK97" s="83" t="s">
        <v>30</v>
      </c>
      <c r="AL97" s="20" t="s">
        <v>30</v>
      </c>
      <c r="AM97" s="20" t="s">
        <v>30</v>
      </c>
      <c r="AN97" s="20" t="s">
        <v>30</v>
      </c>
      <c r="AO97" s="85" t="s">
        <v>30</v>
      </c>
      <c r="AP97" s="18" t="s">
        <v>30</v>
      </c>
      <c r="AQ97" s="17" t="s">
        <v>30</v>
      </c>
      <c r="AR97" s="17" t="s">
        <v>30</v>
      </c>
      <c r="AS97" s="17" t="s">
        <v>30</v>
      </c>
      <c r="AT97" s="16" t="s">
        <v>30</v>
      </c>
      <c r="AU97" s="18" t="s">
        <v>30</v>
      </c>
      <c r="AV97" s="17" t="s">
        <v>30</v>
      </c>
      <c r="AW97" s="17" t="s">
        <v>30</v>
      </c>
      <c r="AX97" s="17" t="s">
        <v>30</v>
      </c>
      <c r="AY97" s="16" t="s">
        <v>30</v>
      </c>
      <c r="AZ97" s="18" t="s">
        <v>30</v>
      </c>
      <c r="BA97" s="17" t="s">
        <v>30</v>
      </c>
      <c r="BB97" s="17" t="s">
        <v>30</v>
      </c>
      <c r="BC97" s="17" t="s">
        <v>30</v>
      </c>
      <c r="BD97" s="16" t="s">
        <v>30</v>
      </c>
      <c r="BE97" s="18" t="s">
        <v>30</v>
      </c>
      <c r="BF97" s="17" t="s">
        <v>30</v>
      </c>
      <c r="BG97" s="17" t="s">
        <v>30</v>
      </c>
      <c r="BH97" s="17" t="s">
        <v>30</v>
      </c>
      <c r="BI97" s="16" t="s">
        <v>30</v>
      </c>
      <c r="BJ97" s="18" t="s">
        <v>30</v>
      </c>
      <c r="BK97" s="17" t="s">
        <v>30</v>
      </c>
      <c r="BL97" s="17" t="s">
        <v>30</v>
      </c>
      <c r="BM97" s="17" t="s">
        <v>30</v>
      </c>
      <c r="BN97" s="16" t="s">
        <v>30</v>
      </c>
      <c r="BO97" s="86"/>
    </row>
    <row r="98" spans="1:67" x14ac:dyDescent="0.2">
      <c r="A98" s="61"/>
      <c r="B98" s="62"/>
      <c r="C98" s="102"/>
      <c r="D98" s="103"/>
      <c r="E98" s="103"/>
      <c r="F98" s="103"/>
      <c r="G98" s="103"/>
      <c r="H98" s="103"/>
      <c r="I98" s="119" t="b">
        <f t="shared" si="10"/>
        <v>0</v>
      </c>
      <c r="J98" s="68"/>
      <c r="K98" s="68"/>
      <c r="L98" s="26" t="s">
        <v>30</v>
      </c>
      <c r="M98" s="68" t="s">
        <v>30</v>
      </c>
      <c r="N98" s="25" t="s">
        <v>30</v>
      </c>
      <c r="O98" s="25" t="s">
        <v>30</v>
      </c>
      <c r="P98" s="82" t="s">
        <v>30</v>
      </c>
      <c r="Q98" s="83" t="s">
        <v>30</v>
      </c>
      <c r="R98" s="20" t="s">
        <v>30</v>
      </c>
      <c r="S98" s="20" t="s">
        <v>30</v>
      </c>
      <c r="T98" s="20" t="s">
        <v>30</v>
      </c>
      <c r="U98" s="85" t="s">
        <v>30</v>
      </c>
      <c r="V98" s="83" t="s">
        <v>30</v>
      </c>
      <c r="W98" s="20" t="s">
        <v>30</v>
      </c>
      <c r="X98" s="20" t="s">
        <v>30</v>
      </c>
      <c r="Y98" s="20" t="s">
        <v>30</v>
      </c>
      <c r="Z98" s="85" t="s">
        <v>30</v>
      </c>
      <c r="AA98" s="83" t="s">
        <v>30</v>
      </c>
      <c r="AB98" s="20" t="s">
        <v>30</v>
      </c>
      <c r="AC98" s="20" t="s">
        <v>30</v>
      </c>
      <c r="AD98" s="20" t="s">
        <v>30</v>
      </c>
      <c r="AE98" s="85" t="s">
        <v>30</v>
      </c>
      <c r="AF98" s="83" t="s">
        <v>30</v>
      </c>
      <c r="AG98" s="20" t="s">
        <v>30</v>
      </c>
      <c r="AH98" s="20" t="s">
        <v>30</v>
      </c>
      <c r="AI98" s="20" t="s">
        <v>30</v>
      </c>
      <c r="AJ98" s="85" t="s">
        <v>30</v>
      </c>
      <c r="AK98" s="83" t="s">
        <v>30</v>
      </c>
      <c r="AL98" s="20" t="s">
        <v>30</v>
      </c>
      <c r="AM98" s="20" t="s">
        <v>30</v>
      </c>
      <c r="AN98" s="20" t="s">
        <v>30</v>
      </c>
      <c r="AO98" s="85" t="s">
        <v>30</v>
      </c>
      <c r="AP98" s="18" t="s">
        <v>30</v>
      </c>
      <c r="AQ98" s="17" t="s">
        <v>30</v>
      </c>
      <c r="AR98" s="17" t="s">
        <v>30</v>
      </c>
      <c r="AS98" s="17" t="s">
        <v>30</v>
      </c>
      <c r="AT98" s="16" t="s">
        <v>30</v>
      </c>
      <c r="AU98" s="18" t="s">
        <v>30</v>
      </c>
      <c r="AV98" s="17" t="s">
        <v>30</v>
      </c>
      <c r="AW98" s="17" t="s">
        <v>30</v>
      </c>
      <c r="AX98" s="17" t="s">
        <v>30</v>
      </c>
      <c r="AY98" s="16" t="s">
        <v>30</v>
      </c>
      <c r="AZ98" s="18" t="s">
        <v>30</v>
      </c>
      <c r="BA98" s="17" t="s">
        <v>30</v>
      </c>
      <c r="BB98" s="17" t="s">
        <v>30</v>
      </c>
      <c r="BC98" s="17" t="s">
        <v>30</v>
      </c>
      <c r="BD98" s="16" t="s">
        <v>30</v>
      </c>
      <c r="BE98" s="18" t="s">
        <v>30</v>
      </c>
      <c r="BF98" s="17" t="s">
        <v>30</v>
      </c>
      <c r="BG98" s="17" t="s">
        <v>30</v>
      </c>
      <c r="BH98" s="17" t="s">
        <v>30</v>
      </c>
      <c r="BI98" s="16" t="s">
        <v>30</v>
      </c>
      <c r="BJ98" s="18" t="s">
        <v>30</v>
      </c>
      <c r="BK98" s="17" t="s">
        <v>30</v>
      </c>
      <c r="BL98" s="17" t="s">
        <v>30</v>
      </c>
      <c r="BM98" s="17" t="s">
        <v>30</v>
      </c>
      <c r="BN98" s="16" t="s">
        <v>30</v>
      </c>
      <c r="BO98" s="86"/>
    </row>
    <row r="99" spans="1:67" x14ac:dyDescent="0.2">
      <c r="A99" s="61"/>
      <c r="B99" s="62"/>
      <c r="C99" s="102"/>
      <c r="D99" s="103"/>
      <c r="E99" s="103"/>
      <c r="F99" s="103"/>
      <c r="G99" s="103"/>
      <c r="H99" s="103"/>
      <c r="I99" s="119" t="b">
        <f t="shared" si="10"/>
        <v>0</v>
      </c>
      <c r="J99" s="68"/>
      <c r="K99" s="68"/>
      <c r="L99" s="26" t="s">
        <v>30</v>
      </c>
      <c r="M99" s="68" t="s">
        <v>30</v>
      </c>
      <c r="N99" s="25" t="s">
        <v>30</v>
      </c>
      <c r="O99" s="25" t="s">
        <v>30</v>
      </c>
      <c r="P99" s="82" t="s">
        <v>30</v>
      </c>
      <c r="Q99" s="83" t="s">
        <v>30</v>
      </c>
      <c r="R99" s="20" t="s">
        <v>30</v>
      </c>
      <c r="S99" s="20" t="s">
        <v>30</v>
      </c>
      <c r="T99" s="20" t="s">
        <v>30</v>
      </c>
      <c r="U99" s="85" t="s">
        <v>30</v>
      </c>
      <c r="V99" s="83" t="s">
        <v>30</v>
      </c>
      <c r="W99" s="20" t="s">
        <v>30</v>
      </c>
      <c r="X99" s="20" t="s">
        <v>30</v>
      </c>
      <c r="Y99" s="20" t="s">
        <v>30</v>
      </c>
      <c r="Z99" s="85" t="s">
        <v>30</v>
      </c>
      <c r="AA99" s="83" t="s">
        <v>30</v>
      </c>
      <c r="AB99" s="20" t="s">
        <v>30</v>
      </c>
      <c r="AC99" s="20" t="s">
        <v>30</v>
      </c>
      <c r="AD99" s="20" t="s">
        <v>30</v>
      </c>
      <c r="AE99" s="85" t="s">
        <v>30</v>
      </c>
      <c r="AF99" s="83" t="s">
        <v>30</v>
      </c>
      <c r="AG99" s="20" t="s">
        <v>30</v>
      </c>
      <c r="AH99" s="20" t="s">
        <v>30</v>
      </c>
      <c r="AI99" s="20" t="s">
        <v>30</v>
      </c>
      <c r="AJ99" s="85" t="s">
        <v>30</v>
      </c>
      <c r="AK99" s="83" t="s">
        <v>30</v>
      </c>
      <c r="AL99" s="20" t="s">
        <v>30</v>
      </c>
      <c r="AM99" s="20" t="s">
        <v>30</v>
      </c>
      <c r="AN99" s="20" t="s">
        <v>30</v>
      </c>
      <c r="AO99" s="85" t="s">
        <v>30</v>
      </c>
      <c r="AP99" s="18" t="s">
        <v>30</v>
      </c>
      <c r="AQ99" s="17" t="s">
        <v>30</v>
      </c>
      <c r="AR99" s="17" t="s">
        <v>30</v>
      </c>
      <c r="AS99" s="17" t="s">
        <v>30</v>
      </c>
      <c r="AT99" s="16" t="s">
        <v>30</v>
      </c>
      <c r="AU99" s="18" t="s">
        <v>30</v>
      </c>
      <c r="AV99" s="17" t="s">
        <v>30</v>
      </c>
      <c r="AW99" s="17" t="s">
        <v>30</v>
      </c>
      <c r="AX99" s="17" t="s">
        <v>30</v>
      </c>
      <c r="AY99" s="16" t="s">
        <v>30</v>
      </c>
      <c r="AZ99" s="18" t="s">
        <v>30</v>
      </c>
      <c r="BA99" s="17" t="s">
        <v>30</v>
      </c>
      <c r="BB99" s="17" t="s">
        <v>30</v>
      </c>
      <c r="BC99" s="17" t="s">
        <v>30</v>
      </c>
      <c r="BD99" s="16" t="s">
        <v>30</v>
      </c>
      <c r="BE99" s="18" t="s">
        <v>30</v>
      </c>
      <c r="BF99" s="17" t="s">
        <v>30</v>
      </c>
      <c r="BG99" s="17" t="s">
        <v>30</v>
      </c>
      <c r="BH99" s="17" t="s">
        <v>30</v>
      </c>
      <c r="BI99" s="16" t="s">
        <v>30</v>
      </c>
      <c r="BJ99" s="18" t="s">
        <v>30</v>
      </c>
      <c r="BK99" s="17" t="s">
        <v>30</v>
      </c>
      <c r="BL99" s="17" t="s">
        <v>30</v>
      </c>
      <c r="BM99" s="17" t="s">
        <v>30</v>
      </c>
      <c r="BN99" s="16" t="s">
        <v>30</v>
      </c>
      <c r="BO99" s="86"/>
    </row>
    <row r="100" spans="1:67" x14ac:dyDescent="0.2">
      <c r="A100" s="61"/>
      <c r="B100" s="62"/>
      <c r="C100" s="102"/>
      <c r="D100" s="103"/>
      <c r="E100" s="103"/>
      <c r="F100" s="103"/>
      <c r="G100" s="103"/>
      <c r="H100" s="103"/>
      <c r="I100" s="119" t="b">
        <f t="shared" si="10"/>
        <v>0</v>
      </c>
      <c r="J100" s="68"/>
      <c r="K100" s="68"/>
      <c r="L100" s="26" t="s">
        <v>30</v>
      </c>
      <c r="M100" s="68" t="s">
        <v>30</v>
      </c>
      <c r="N100" s="25" t="s">
        <v>30</v>
      </c>
      <c r="O100" s="25" t="s">
        <v>30</v>
      </c>
      <c r="P100" s="82" t="s">
        <v>30</v>
      </c>
      <c r="Q100" s="83" t="s">
        <v>30</v>
      </c>
      <c r="R100" s="20" t="s">
        <v>30</v>
      </c>
      <c r="S100" s="20" t="s">
        <v>30</v>
      </c>
      <c r="T100" s="20" t="s">
        <v>30</v>
      </c>
      <c r="U100" s="85" t="s">
        <v>30</v>
      </c>
      <c r="V100" s="83" t="s">
        <v>30</v>
      </c>
      <c r="W100" s="20" t="s">
        <v>30</v>
      </c>
      <c r="X100" s="20" t="s">
        <v>30</v>
      </c>
      <c r="Y100" s="20" t="s">
        <v>30</v>
      </c>
      <c r="Z100" s="85" t="s">
        <v>30</v>
      </c>
      <c r="AA100" s="83" t="s">
        <v>30</v>
      </c>
      <c r="AB100" s="20" t="s">
        <v>30</v>
      </c>
      <c r="AC100" s="20" t="s">
        <v>30</v>
      </c>
      <c r="AD100" s="20" t="s">
        <v>30</v>
      </c>
      <c r="AE100" s="85" t="s">
        <v>30</v>
      </c>
      <c r="AF100" s="83" t="s">
        <v>30</v>
      </c>
      <c r="AG100" s="20" t="s">
        <v>30</v>
      </c>
      <c r="AH100" s="20" t="s">
        <v>30</v>
      </c>
      <c r="AI100" s="20" t="s">
        <v>30</v>
      </c>
      <c r="AJ100" s="85" t="s">
        <v>30</v>
      </c>
      <c r="AK100" s="83" t="s">
        <v>30</v>
      </c>
      <c r="AL100" s="20" t="s">
        <v>30</v>
      </c>
      <c r="AM100" s="20" t="s">
        <v>30</v>
      </c>
      <c r="AN100" s="20" t="s">
        <v>30</v>
      </c>
      <c r="AO100" s="85" t="s">
        <v>30</v>
      </c>
      <c r="AP100" s="18" t="s">
        <v>30</v>
      </c>
      <c r="AQ100" s="17" t="s">
        <v>30</v>
      </c>
      <c r="AR100" s="17" t="s">
        <v>30</v>
      </c>
      <c r="AS100" s="17" t="s">
        <v>30</v>
      </c>
      <c r="AT100" s="16" t="s">
        <v>30</v>
      </c>
      <c r="AU100" s="18" t="s">
        <v>30</v>
      </c>
      <c r="AV100" s="17" t="s">
        <v>30</v>
      </c>
      <c r="AW100" s="17" t="s">
        <v>30</v>
      </c>
      <c r="AX100" s="17" t="s">
        <v>30</v>
      </c>
      <c r="AY100" s="16" t="s">
        <v>30</v>
      </c>
      <c r="AZ100" s="18" t="s">
        <v>30</v>
      </c>
      <c r="BA100" s="17" t="s">
        <v>30</v>
      </c>
      <c r="BB100" s="17" t="s">
        <v>30</v>
      </c>
      <c r="BC100" s="17" t="s">
        <v>30</v>
      </c>
      <c r="BD100" s="16" t="s">
        <v>30</v>
      </c>
      <c r="BE100" s="18" t="s">
        <v>30</v>
      </c>
      <c r="BF100" s="17" t="s">
        <v>30</v>
      </c>
      <c r="BG100" s="17" t="s">
        <v>30</v>
      </c>
      <c r="BH100" s="17" t="s">
        <v>30</v>
      </c>
      <c r="BI100" s="16" t="s">
        <v>30</v>
      </c>
      <c r="BJ100" s="18" t="s">
        <v>30</v>
      </c>
      <c r="BK100" s="17" t="s">
        <v>30</v>
      </c>
      <c r="BL100" s="17" t="s">
        <v>30</v>
      </c>
      <c r="BM100" s="17" t="s">
        <v>30</v>
      </c>
      <c r="BN100" s="16" t="s">
        <v>30</v>
      </c>
      <c r="BO100" s="86"/>
    </row>
    <row r="101" spans="1:67" x14ac:dyDescent="0.2">
      <c r="A101" s="61"/>
      <c r="B101" s="62"/>
      <c r="C101" s="102"/>
      <c r="D101" s="103"/>
      <c r="E101" s="103"/>
      <c r="F101" s="103"/>
      <c r="G101" s="103"/>
      <c r="H101" s="103"/>
      <c r="I101" s="119" t="b">
        <f t="shared" si="10"/>
        <v>0</v>
      </c>
      <c r="J101" s="68"/>
      <c r="K101" s="68"/>
      <c r="L101" s="26" t="s">
        <v>30</v>
      </c>
      <c r="M101" s="68" t="s">
        <v>30</v>
      </c>
      <c r="N101" s="25" t="s">
        <v>30</v>
      </c>
      <c r="O101" s="25" t="s">
        <v>30</v>
      </c>
      <c r="P101" s="82" t="s">
        <v>30</v>
      </c>
      <c r="Q101" s="83" t="s">
        <v>30</v>
      </c>
      <c r="R101" s="20" t="s">
        <v>30</v>
      </c>
      <c r="S101" s="20" t="s">
        <v>30</v>
      </c>
      <c r="T101" s="20" t="s">
        <v>30</v>
      </c>
      <c r="U101" s="85" t="s">
        <v>30</v>
      </c>
      <c r="V101" s="83" t="s">
        <v>30</v>
      </c>
      <c r="W101" s="20" t="s">
        <v>30</v>
      </c>
      <c r="X101" s="20" t="s">
        <v>30</v>
      </c>
      <c r="Y101" s="20" t="s">
        <v>30</v>
      </c>
      <c r="Z101" s="85" t="s">
        <v>30</v>
      </c>
      <c r="AA101" s="83" t="s">
        <v>30</v>
      </c>
      <c r="AB101" s="20" t="s">
        <v>30</v>
      </c>
      <c r="AC101" s="20" t="s">
        <v>30</v>
      </c>
      <c r="AD101" s="20" t="s">
        <v>30</v>
      </c>
      <c r="AE101" s="85" t="s">
        <v>30</v>
      </c>
      <c r="AF101" s="83" t="s">
        <v>30</v>
      </c>
      <c r="AG101" s="20" t="s">
        <v>30</v>
      </c>
      <c r="AH101" s="20" t="s">
        <v>30</v>
      </c>
      <c r="AI101" s="20" t="s">
        <v>30</v>
      </c>
      <c r="AJ101" s="85" t="s">
        <v>30</v>
      </c>
      <c r="AK101" s="83" t="s">
        <v>30</v>
      </c>
      <c r="AL101" s="20" t="s">
        <v>30</v>
      </c>
      <c r="AM101" s="20" t="s">
        <v>30</v>
      </c>
      <c r="AN101" s="20" t="s">
        <v>30</v>
      </c>
      <c r="AO101" s="85" t="s">
        <v>30</v>
      </c>
      <c r="AP101" s="18" t="s">
        <v>30</v>
      </c>
      <c r="AQ101" s="17" t="s">
        <v>30</v>
      </c>
      <c r="AR101" s="17" t="s">
        <v>30</v>
      </c>
      <c r="AS101" s="17" t="s">
        <v>30</v>
      </c>
      <c r="AT101" s="16" t="s">
        <v>30</v>
      </c>
      <c r="AU101" s="18" t="s">
        <v>30</v>
      </c>
      <c r="AV101" s="17" t="s">
        <v>30</v>
      </c>
      <c r="AW101" s="17" t="s">
        <v>30</v>
      </c>
      <c r="AX101" s="17" t="s">
        <v>30</v>
      </c>
      <c r="AY101" s="16" t="s">
        <v>30</v>
      </c>
      <c r="AZ101" s="18" t="s">
        <v>30</v>
      </c>
      <c r="BA101" s="17" t="s">
        <v>30</v>
      </c>
      <c r="BB101" s="17" t="s">
        <v>30</v>
      </c>
      <c r="BC101" s="17" t="s">
        <v>30</v>
      </c>
      <c r="BD101" s="16" t="s">
        <v>30</v>
      </c>
      <c r="BE101" s="18" t="s">
        <v>30</v>
      </c>
      <c r="BF101" s="17" t="s">
        <v>30</v>
      </c>
      <c r="BG101" s="17" t="s">
        <v>30</v>
      </c>
      <c r="BH101" s="17" t="s">
        <v>30</v>
      </c>
      <c r="BI101" s="16" t="s">
        <v>30</v>
      </c>
      <c r="BJ101" s="18" t="s">
        <v>30</v>
      </c>
      <c r="BK101" s="17" t="s">
        <v>30</v>
      </c>
      <c r="BL101" s="17" t="s">
        <v>30</v>
      </c>
      <c r="BM101" s="17" t="s">
        <v>30</v>
      </c>
      <c r="BN101" s="16" t="s">
        <v>30</v>
      </c>
      <c r="BO101" s="86"/>
    </row>
    <row r="102" spans="1:67" x14ac:dyDescent="0.2">
      <c r="A102" s="61"/>
      <c r="B102" s="62"/>
      <c r="C102" s="102"/>
      <c r="D102" s="103"/>
      <c r="E102" s="103"/>
      <c r="F102" s="103"/>
      <c r="G102" s="103"/>
      <c r="H102" s="103"/>
      <c r="I102" s="119" t="b">
        <f t="shared" si="10"/>
        <v>0</v>
      </c>
      <c r="J102" s="68"/>
      <c r="K102" s="68"/>
      <c r="L102" s="26" t="s">
        <v>30</v>
      </c>
      <c r="M102" s="68" t="s">
        <v>30</v>
      </c>
      <c r="N102" s="25" t="s">
        <v>30</v>
      </c>
      <c r="O102" s="25" t="s">
        <v>30</v>
      </c>
      <c r="P102" s="82" t="s">
        <v>30</v>
      </c>
      <c r="Q102" s="83" t="s">
        <v>30</v>
      </c>
      <c r="R102" s="20" t="s">
        <v>30</v>
      </c>
      <c r="S102" s="20" t="s">
        <v>30</v>
      </c>
      <c r="T102" s="20" t="s">
        <v>30</v>
      </c>
      <c r="U102" s="85" t="s">
        <v>30</v>
      </c>
      <c r="V102" s="83" t="s">
        <v>30</v>
      </c>
      <c r="W102" s="20" t="s">
        <v>30</v>
      </c>
      <c r="X102" s="20" t="s">
        <v>30</v>
      </c>
      <c r="Y102" s="20" t="s">
        <v>30</v>
      </c>
      <c r="Z102" s="85" t="s">
        <v>30</v>
      </c>
      <c r="AA102" s="83" t="s">
        <v>30</v>
      </c>
      <c r="AB102" s="20" t="s">
        <v>30</v>
      </c>
      <c r="AC102" s="20" t="s">
        <v>30</v>
      </c>
      <c r="AD102" s="20" t="s">
        <v>30</v>
      </c>
      <c r="AE102" s="85" t="s">
        <v>30</v>
      </c>
      <c r="AF102" s="83" t="s">
        <v>30</v>
      </c>
      <c r="AG102" s="20" t="s">
        <v>30</v>
      </c>
      <c r="AH102" s="20" t="s">
        <v>30</v>
      </c>
      <c r="AI102" s="20" t="s">
        <v>30</v>
      </c>
      <c r="AJ102" s="85" t="s">
        <v>30</v>
      </c>
      <c r="AK102" s="83" t="s">
        <v>30</v>
      </c>
      <c r="AL102" s="20" t="s">
        <v>30</v>
      </c>
      <c r="AM102" s="20" t="s">
        <v>30</v>
      </c>
      <c r="AN102" s="20" t="s">
        <v>30</v>
      </c>
      <c r="AO102" s="85" t="s">
        <v>30</v>
      </c>
      <c r="AP102" s="18" t="s">
        <v>30</v>
      </c>
      <c r="AQ102" s="17" t="s">
        <v>30</v>
      </c>
      <c r="AR102" s="17" t="s">
        <v>30</v>
      </c>
      <c r="AS102" s="17" t="s">
        <v>30</v>
      </c>
      <c r="AT102" s="16" t="s">
        <v>30</v>
      </c>
      <c r="AU102" s="18" t="s">
        <v>30</v>
      </c>
      <c r="AV102" s="17" t="s">
        <v>30</v>
      </c>
      <c r="AW102" s="17" t="s">
        <v>30</v>
      </c>
      <c r="AX102" s="17" t="s">
        <v>30</v>
      </c>
      <c r="AY102" s="16" t="s">
        <v>30</v>
      </c>
      <c r="AZ102" s="18" t="s">
        <v>30</v>
      </c>
      <c r="BA102" s="17" t="s">
        <v>30</v>
      </c>
      <c r="BB102" s="17" t="s">
        <v>30</v>
      </c>
      <c r="BC102" s="17" t="s">
        <v>30</v>
      </c>
      <c r="BD102" s="16" t="s">
        <v>30</v>
      </c>
      <c r="BE102" s="18" t="s">
        <v>30</v>
      </c>
      <c r="BF102" s="17" t="s">
        <v>30</v>
      </c>
      <c r="BG102" s="17" t="s">
        <v>30</v>
      </c>
      <c r="BH102" s="17" t="s">
        <v>30</v>
      </c>
      <c r="BI102" s="16" t="s">
        <v>30</v>
      </c>
      <c r="BJ102" s="18" t="s">
        <v>30</v>
      </c>
      <c r="BK102" s="17" t="s">
        <v>30</v>
      </c>
      <c r="BL102" s="17" t="s">
        <v>30</v>
      </c>
      <c r="BM102" s="17" t="s">
        <v>30</v>
      </c>
      <c r="BN102" s="16" t="s">
        <v>30</v>
      </c>
      <c r="BO102" s="86"/>
    </row>
    <row r="103" spans="1:67" x14ac:dyDescent="0.2">
      <c r="A103" s="61"/>
      <c r="B103" s="62"/>
      <c r="C103" s="102"/>
      <c r="D103" s="103"/>
      <c r="E103" s="103"/>
      <c r="F103" s="103"/>
      <c r="G103" s="103"/>
      <c r="H103" s="103"/>
      <c r="I103" s="119" t="b">
        <f t="shared" si="10"/>
        <v>0</v>
      </c>
      <c r="J103" s="68"/>
      <c r="K103" s="68"/>
      <c r="L103" s="26" t="s">
        <v>30</v>
      </c>
      <c r="M103" s="68" t="s">
        <v>30</v>
      </c>
      <c r="N103" s="25" t="s">
        <v>30</v>
      </c>
      <c r="O103" s="25" t="s">
        <v>30</v>
      </c>
      <c r="P103" s="82" t="s">
        <v>30</v>
      </c>
      <c r="Q103" s="83" t="s">
        <v>30</v>
      </c>
      <c r="R103" s="20" t="s">
        <v>30</v>
      </c>
      <c r="S103" s="20" t="s">
        <v>30</v>
      </c>
      <c r="T103" s="20" t="s">
        <v>30</v>
      </c>
      <c r="U103" s="85" t="s">
        <v>30</v>
      </c>
      <c r="V103" s="83" t="s">
        <v>30</v>
      </c>
      <c r="W103" s="20" t="s">
        <v>30</v>
      </c>
      <c r="X103" s="20" t="s">
        <v>30</v>
      </c>
      <c r="Y103" s="20" t="s">
        <v>30</v>
      </c>
      <c r="Z103" s="85" t="s">
        <v>30</v>
      </c>
      <c r="AA103" s="83" t="s">
        <v>30</v>
      </c>
      <c r="AB103" s="20" t="s">
        <v>30</v>
      </c>
      <c r="AC103" s="20" t="s">
        <v>30</v>
      </c>
      <c r="AD103" s="20" t="s">
        <v>30</v>
      </c>
      <c r="AE103" s="85" t="s">
        <v>30</v>
      </c>
      <c r="AF103" s="83" t="s">
        <v>30</v>
      </c>
      <c r="AG103" s="20" t="s">
        <v>30</v>
      </c>
      <c r="AH103" s="20" t="s">
        <v>30</v>
      </c>
      <c r="AI103" s="20" t="s">
        <v>30</v>
      </c>
      <c r="AJ103" s="85" t="s">
        <v>30</v>
      </c>
      <c r="AK103" s="83" t="s">
        <v>30</v>
      </c>
      <c r="AL103" s="20" t="s">
        <v>30</v>
      </c>
      <c r="AM103" s="20" t="s">
        <v>30</v>
      </c>
      <c r="AN103" s="20" t="s">
        <v>30</v>
      </c>
      <c r="AO103" s="85" t="s">
        <v>30</v>
      </c>
      <c r="AP103" s="18" t="s">
        <v>30</v>
      </c>
      <c r="AQ103" s="17" t="s">
        <v>30</v>
      </c>
      <c r="AR103" s="17" t="s">
        <v>30</v>
      </c>
      <c r="AS103" s="17" t="s">
        <v>30</v>
      </c>
      <c r="AT103" s="16" t="s">
        <v>30</v>
      </c>
      <c r="AU103" s="18" t="s">
        <v>30</v>
      </c>
      <c r="AV103" s="17" t="s">
        <v>30</v>
      </c>
      <c r="AW103" s="17" t="s">
        <v>30</v>
      </c>
      <c r="AX103" s="17" t="s">
        <v>30</v>
      </c>
      <c r="AY103" s="16" t="s">
        <v>30</v>
      </c>
      <c r="AZ103" s="18" t="s">
        <v>30</v>
      </c>
      <c r="BA103" s="17" t="s">
        <v>30</v>
      </c>
      <c r="BB103" s="17" t="s">
        <v>30</v>
      </c>
      <c r="BC103" s="17" t="s">
        <v>30</v>
      </c>
      <c r="BD103" s="16" t="s">
        <v>30</v>
      </c>
      <c r="BE103" s="18" t="s">
        <v>30</v>
      </c>
      <c r="BF103" s="17" t="s">
        <v>30</v>
      </c>
      <c r="BG103" s="17" t="s">
        <v>30</v>
      </c>
      <c r="BH103" s="17" t="s">
        <v>30</v>
      </c>
      <c r="BI103" s="16" t="s">
        <v>30</v>
      </c>
      <c r="BJ103" s="18" t="s">
        <v>30</v>
      </c>
      <c r="BK103" s="17" t="s">
        <v>30</v>
      </c>
      <c r="BL103" s="17" t="s">
        <v>30</v>
      </c>
      <c r="BM103" s="17" t="s">
        <v>30</v>
      </c>
      <c r="BN103" s="16" t="s">
        <v>30</v>
      </c>
      <c r="BO103" s="86"/>
    </row>
    <row r="104" spans="1:67" x14ac:dyDescent="0.2">
      <c r="A104" s="61"/>
      <c r="B104" s="62"/>
      <c r="C104" s="102"/>
      <c r="D104" s="103"/>
      <c r="E104" s="103"/>
      <c r="F104" s="103"/>
      <c r="G104" s="103"/>
      <c r="H104" s="103"/>
      <c r="I104" s="119" t="b">
        <f t="shared" si="10"/>
        <v>0</v>
      </c>
      <c r="J104" s="68"/>
      <c r="K104" s="68"/>
      <c r="L104" s="26" t="s">
        <v>30</v>
      </c>
      <c r="M104" s="68" t="s">
        <v>30</v>
      </c>
      <c r="N104" s="25" t="s">
        <v>30</v>
      </c>
      <c r="O104" s="25" t="s">
        <v>30</v>
      </c>
      <c r="P104" s="82" t="s">
        <v>30</v>
      </c>
      <c r="Q104" s="83" t="s">
        <v>30</v>
      </c>
      <c r="R104" s="20" t="s">
        <v>30</v>
      </c>
      <c r="S104" s="20" t="s">
        <v>30</v>
      </c>
      <c r="T104" s="20" t="s">
        <v>30</v>
      </c>
      <c r="U104" s="85" t="s">
        <v>30</v>
      </c>
      <c r="V104" s="83" t="s">
        <v>30</v>
      </c>
      <c r="W104" s="20" t="s">
        <v>30</v>
      </c>
      <c r="X104" s="20" t="s">
        <v>30</v>
      </c>
      <c r="Y104" s="20" t="s">
        <v>30</v>
      </c>
      <c r="Z104" s="85" t="s">
        <v>30</v>
      </c>
      <c r="AA104" s="83" t="s">
        <v>30</v>
      </c>
      <c r="AB104" s="20" t="s">
        <v>30</v>
      </c>
      <c r="AC104" s="20" t="s">
        <v>30</v>
      </c>
      <c r="AD104" s="20" t="s">
        <v>30</v>
      </c>
      <c r="AE104" s="85" t="s">
        <v>30</v>
      </c>
      <c r="AF104" s="83" t="s">
        <v>30</v>
      </c>
      <c r="AG104" s="20" t="s">
        <v>30</v>
      </c>
      <c r="AH104" s="20" t="s">
        <v>30</v>
      </c>
      <c r="AI104" s="20" t="s">
        <v>30</v>
      </c>
      <c r="AJ104" s="85" t="s">
        <v>30</v>
      </c>
      <c r="AK104" s="83" t="s">
        <v>30</v>
      </c>
      <c r="AL104" s="20" t="s">
        <v>30</v>
      </c>
      <c r="AM104" s="20" t="s">
        <v>30</v>
      </c>
      <c r="AN104" s="20" t="s">
        <v>30</v>
      </c>
      <c r="AO104" s="85" t="s">
        <v>30</v>
      </c>
      <c r="AP104" s="18" t="s">
        <v>30</v>
      </c>
      <c r="AQ104" s="17" t="s">
        <v>30</v>
      </c>
      <c r="AR104" s="17" t="s">
        <v>30</v>
      </c>
      <c r="AS104" s="17" t="s">
        <v>30</v>
      </c>
      <c r="AT104" s="16" t="s">
        <v>30</v>
      </c>
      <c r="AU104" s="18" t="s">
        <v>30</v>
      </c>
      <c r="AV104" s="17" t="s">
        <v>30</v>
      </c>
      <c r="AW104" s="17" t="s">
        <v>30</v>
      </c>
      <c r="AX104" s="17" t="s">
        <v>30</v>
      </c>
      <c r="AY104" s="16" t="s">
        <v>30</v>
      </c>
      <c r="AZ104" s="18" t="s">
        <v>30</v>
      </c>
      <c r="BA104" s="17" t="s">
        <v>30</v>
      </c>
      <c r="BB104" s="17" t="s">
        <v>30</v>
      </c>
      <c r="BC104" s="17" t="s">
        <v>30</v>
      </c>
      <c r="BD104" s="16" t="s">
        <v>30</v>
      </c>
      <c r="BE104" s="18" t="s">
        <v>30</v>
      </c>
      <c r="BF104" s="17" t="s">
        <v>30</v>
      </c>
      <c r="BG104" s="17" t="s">
        <v>30</v>
      </c>
      <c r="BH104" s="17" t="s">
        <v>30</v>
      </c>
      <c r="BI104" s="16" t="s">
        <v>30</v>
      </c>
      <c r="BJ104" s="18" t="s">
        <v>30</v>
      </c>
      <c r="BK104" s="17" t="s">
        <v>30</v>
      </c>
      <c r="BL104" s="17" t="s">
        <v>30</v>
      </c>
      <c r="BM104" s="17" t="s">
        <v>30</v>
      </c>
      <c r="BN104" s="16" t="s">
        <v>30</v>
      </c>
      <c r="BO104" s="86"/>
    </row>
    <row r="105" spans="1:67" x14ac:dyDescent="0.2">
      <c r="A105" s="61"/>
      <c r="B105" s="62"/>
      <c r="C105" s="102"/>
      <c r="D105" s="103"/>
      <c r="E105" s="103"/>
      <c r="F105" s="103"/>
      <c r="G105" s="103"/>
      <c r="H105" s="103"/>
      <c r="I105" s="119" t="b">
        <f t="shared" si="10"/>
        <v>0</v>
      </c>
      <c r="J105" s="68"/>
      <c r="K105" s="68"/>
      <c r="L105" s="26" t="s">
        <v>30</v>
      </c>
      <c r="M105" s="68" t="s">
        <v>30</v>
      </c>
      <c r="N105" s="25" t="s">
        <v>30</v>
      </c>
      <c r="O105" s="25" t="s">
        <v>30</v>
      </c>
      <c r="P105" s="82" t="s">
        <v>30</v>
      </c>
      <c r="Q105" s="83" t="s">
        <v>30</v>
      </c>
      <c r="R105" s="20" t="s">
        <v>30</v>
      </c>
      <c r="S105" s="20" t="s">
        <v>30</v>
      </c>
      <c r="T105" s="20" t="s">
        <v>30</v>
      </c>
      <c r="U105" s="85" t="s">
        <v>30</v>
      </c>
      <c r="V105" s="83" t="s">
        <v>30</v>
      </c>
      <c r="W105" s="20" t="s">
        <v>30</v>
      </c>
      <c r="X105" s="20" t="s">
        <v>30</v>
      </c>
      <c r="Y105" s="20" t="s">
        <v>30</v>
      </c>
      <c r="Z105" s="85" t="s">
        <v>30</v>
      </c>
      <c r="AA105" s="83" t="s">
        <v>30</v>
      </c>
      <c r="AB105" s="20" t="s">
        <v>30</v>
      </c>
      <c r="AC105" s="20" t="s">
        <v>30</v>
      </c>
      <c r="AD105" s="20" t="s">
        <v>30</v>
      </c>
      <c r="AE105" s="85" t="s">
        <v>30</v>
      </c>
      <c r="AF105" s="83" t="s">
        <v>30</v>
      </c>
      <c r="AG105" s="20" t="s">
        <v>30</v>
      </c>
      <c r="AH105" s="20" t="s">
        <v>30</v>
      </c>
      <c r="AI105" s="20" t="s">
        <v>30</v>
      </c>
      <c r="AJ105" s="85" t="s">
        <v>30</v>
      </c>
      <c r="AK105" s="83" t="s">
        <v>30</v>
      </c>
      <c r="AL105" s="20" t="s">
        <v>30</v>
      </c>
      <c r="AM105" s="20" t="s">
        <v>30</v>
      </c>
      <c r="AN105" s="20" t="s">
        <v>30</v>
      </c>
      <c r="AO105" s="85" t="s">
        <v>30</v>
      </c>
      <c r="AP105" s="18" t="s">
        <v>30</v>
      </c>
      <c r="AQ105" s="17" t="s">
        <v>30</v>
      </c>
      <c r="AR105" s="17" t="s">
        <v>30</v>
      </c>
      <c r="AS105" s="17" t="s">
        <v>30</v>
      </c>
      <c r="AT105" s="16" t="s">
        <v>30</v>
      </c>
      <c r="AU105" s="18" t="s">
        <v>30</v>
      </c>
      <c r="AV105" s="17" t="s">
        <v>30</v>
      </c>
      <c r="AW105" s="17" t="s">
        <v>30</v>
      </c>
      <c r="AX105" s="17" t="s">
        <v>30</v>
      </c>
      <c r="AY105" s="16" t="s">
        <v>30</v>
      </c>
      <c r="AZ105" s="18" t="s">
        <v>30</v>
      </c>
      <c r="BA105" s="17" t="s">
        <v>30</v>
      </c>
      <c r="BB105" s="17" t="s">
        <v>30</v>
      </c>
      <c r="BC105" s="17" t="s">
        <v>30</v>
      </c>
      <c r="BD105" s="16" t="s">
        <v>30</v>
      </c>
      <c r="BE105" s="18" t="s">
        <v>30</v>
      </c>
      <c r="BF105" s="17" t="s">
        <v>30</v>
      </c>
      <c r="BG105" s="17" t="s">
        <v>30</v>
      </c>
      <c r="BH105" s="17" t="s">
        <v>30</v>
      </c>
      <c r="BI105" s="16" t="s">
        <v>30</v>
      </c>
      <c r="BJ105" s="18" t="s">
        <v>30</v>
      </c>
      <c r="BK105" s="17" t="s">
        <v>30</v>
      </c>
      <c r="BL105" s="17" t="s">
        <v>30</v>
      </c>
      <c r="BM105" s="17" t="s">
        <v>30</v>
      </c>
      <c r="BN105" s="16" t="s">
        <v>30</v>
      </c>
      <c r="BO105" s="86"/>
    </row>
    <row r="106" spans="1:67" x14ac:dyDescent="0.2">
      <c r="A106" s="61"/>
      <c r="B106" s="62"/>
      <c r="C106" s="102"/>
      <c r="D106" s="103"/>
      <c r="E106" s="103"/>
      <c r="F106" s="103"/>
      <c r="G106" s="103"/>
      <c r="H106" s="103"/>
      <c r="I106" s="119" t="b">
        <f t="shared" si="10"/>
        <v>0</v>
      </c>
      <c r="J106" s="68"/>
      <c r="K106" s="68"/>
      <c r="L106" s="26" t="s">
        <v>30</v>
      </c>
      <c r="M106" s="68" t="s">
        <v>30</v>
      </c>
      <c r="N106" s="25" t="s">
        <v>30</v>
      </c>
      <c r="O106" s="25" t="s">
        <v>30</v>
      </c>
      <c r="P106" s="82" t="s">
        <v>30</v>
      </c>
      <c r="Q106" s="83" t="s">
        <v>30</v>
      </c>
      <c r="R106" s="20" t="s">
        <v>30</v>
      </c>
      <c r="S106" s="20" t="s">
        <v>30</v>
      </c>
      <c r="T106" s="20" t="s">
        <v>30</v>
      </c>
      <c r="U106" s="85" t="s">
        <v>30</v>
      </c>
      <c r="V106" s="83" t="s">
        <v>30</v>
      </c>
      <c r="W106" s="20" t="s">
        <v>30</v>
      </c>
      <c r="X106" s="20" t="s">
        <v>30</v>
      </c>
      <c r="Y106" s="20" t="s">
        <v>30</v>
      </c>
      <c r="Z106" s="85" t="s">
        <v>30</v>
      </c>
      <c r="AA106" s="83" t="s">
        <v>30</v>
      </c>
      <c r="AB106" s="20" t="s">
        <v>30</v>
      </c>
      <c r="AC106" s="20" t="s">
        <v>30</v>
      </c>
      <c r="AD106" s="20" t="s">
        <v>30</v>
      </c>
      <c r="AE106" s="85" t="s">
        <v>30</v>
      </c>
      <c r="AF106" s="83" t="s">
        <v>30</v>
      </c>
      <c r="AG106" s="20" t="s">
        <v>30</v>
      </c>
      <c r="AH106" s="20" t="s">
        <v>30</v>
      </c>
      <c r="AI106" s="20" t="s">
        <v>30</v>
      </c>
      <c r="AJ106" s="85" t="s">
        <v>30</v>
      </c>
      <c r="AK106" s="83" t="s">
        <v>30</v>
      </c>
      <c r="AL106" s="20" t="s">
        <v>30</v>
      </c>
      <c r="AM106" s="20" t="s">
        <v>30</v>
      </c>
      <c r="AN106" s="20" t="s">
        <v>30</v>
      </c>
      <c r="AO106" s="85" t="s">
        <v>30</v>
      </c>
      <c r="AP106" s="18" t="s">
        <v>30</v>
      </c>
      <c r="AQ106" s="17" t="s">
        <v>30</v>
      </c>
      <c r="AR106" s="17" t="s">
        <v>30</v>
      </c>
      <c r="AS106" s="17" t="s">
        <v>30</v>
      </c>
      <c r="AT106" s="16" t="s">
        <v>30</v>
      </c>
      <c r="AU106" s="18" t="s">
        <v>30</v>
      </c>
      <c r="AV106" s="17" t="s">
        <v>30</v>
      </c>
      <c r="AW106" s="17" t="s">
        <v>30</v>
      </c>
      <c r="AX106" s="17" t="s">
        <v>30</v>
      </c>
      <c r="AY106" s="16" t="s">
        <v>30</v>
      </c>
      <c r="AZ106" s="18" t="s">
        <v>30</v>
      </c>
      <c r="BA106" s="17" t="s">
        <v>30</v>
      </c>
      <c r="BB106" s="17" t="s">
        <v>30</v>
      </c>
      <c r="BC106" s="17" t="s">
        <v>30</v>
      </c>
      <c r="BD106" s="16" t="s">
        <v>30</v>
      </c>
      <c r="BE106" s="18" t="s">
        <v>30</v>
      </c>
      <c r="BF106" s="17" t="s">
        <v>30</v>
      </c>
      <c r="BG106" s="17" t="s">
        <v>30</v>
      </c>
      <c r="BH106" s="17" t="s">
        <v>30</v>
      </c>
      <c r="BI106" s="16" t="s">
        <v>30</v>
      </c>
      <c r="BJ106" s="18" t="s">
        <v>30</v>
      </c>
      <c r="BK106" s="17" t="s">
        <v>30</v>
      </c>
      <c r="BL106" s="17" t="s">
        <v>30</v>
      </c>
      <c r="BM106" s="17" t="s">
        <v>30</v>
      </c>
      <c r="BN106" s="16" t="s">
        <v>30</v>
      </c>
      <c r="BO106" s="86"/>
    </row>
    <row r="107" spans="1:67" x14ac:dyDescent="0.2">
      <c r="A107" s="61"/>
      <c r="B107" s="62"/>
      <c r="C107" s="102"/>
      <c r="D107" s="103"/>
      <c r="E107" s="103"/>
      <c r="F107" s="103"/>
      <c r="G107" s="103"/>
      <c r="H107" s="103"/>
      <c r="I107" s="119" t="b">
        <f t="shared" si="10"/>
        <v>0</v>
      </c>
      <c r="J107" s="68"/>
      <c r="K107" s="68"/>
      <c r="L107" s="26" t="s">
        <v>30</v>
      </c>
      <c r="M107" s="68" t="s">
        <v>30</v>
      </c>
      <c r="N107" s="25" t="s">
        <v>30</v>
      </c>
      <c r="O107" s="25" t="s">
        <v>30</v>
      </c>
      <c r="P107" s="82" t="s">
        <v>30</v>
      </c>
      <c r="Q107" s="83" t="s">
        <v>30</v>
      </c>
      <c r="R107" s="20" t="s">
        <v>30</v>
      </c>
      <c r="S107" s="20" t="s">
        <v>30</v>
      </c>
      <c r="T107" s="20" t="s">
        <v>30</v>
      </c>
      <c r="U107" s="85" t="s">
        <v>30</v>
      </c>
      <c r="V107" s="83" t="s">
        <v>30</v>
      </c>
      <c r="W107" s="20" t="s">
        <v>30</v>
      </c>
      <c r="X107" s="20" t="s">
        <v>30</v>
      </c>
      <c r="Y107" s="20" t="s">
        <v>30</v>
      </c>
      <c r="Z107" s="85" t="s">
        <v>30</v>
      </c>
      <c r="AA107" s="83" t="s">
        <v>30</v>
      </c>
      <c r="AB107" s="20" t="s">
        <v>30</v>
      </c>
      <c r="AC107" s="20" t="s">
        <v>30</v>
      </c>
      <c r="AD107" s="20" t="s">
        <v>30</v>
      </c>
      <c r="AE107" s="85" t="s">
        <v>30</v>
      </c>
      <c r="AF107" s="83" t="s">
        <v>30</v>
      </c>
      <c r="AG107" s="20" t="s">
        <v>30</v>
      </c>
      <c r="AH107" s="20" t="s">
        <v>30</v>
      </c>
      <c r="AI107" s="20" t="s">
        <v>30</v>
      </c>
      <c r="AJ107" s="85" t="s">
        <v>30</v>
      </c>
      <c r="AK107" s="83" t="s">
        <v>30</v>
      </c>
      <c r="AL107" s="20" t="s">
        <v>30</v>
      </c>
      <c r="AM107" s="20" t="s">
        <v>30</v>
      </c>
      <c r="AN107" s="20" t="s">
        <v>30</v>
      </c>
      <c r="AO107" s="85" t="s">
        <v>30</v>
      </c>
      <c r="AP107" s="18" t="s">
        <v>30</v>
      </c>
      <c r="AQ107" s="17" t="s">
        <v>30</v>
      </c>
      <c r="AR107" s="17" t="s">
        <v>30</v>
      </c>
      <c r="AS107" s="17" t="s">
        <v>30</v>
      </c>
      <c r="AT107" s="16" t="s">
        <v>30</v>
      </c>
      <c r="AU107" s="18" t="s">
        <v>30</v>
      </c>
      <c r="AV107" s="17" t="s">
        <v>30</v>
      </c>
      <c r="AW107" s="17" t="s">
        <v>30</v>
      </c>
      <c r="AX107" s="17" t="s">
        <v>30</v>
      </c>
      <c r="AY107" s="16" t="s">
        <v>30</v>
      </c>
      <c r="AZ107" s="18" t="s">
        <v>30</v>
      </c>
      <c r="BA107" s="17" t="s">
        <v>30</v>
      </c>
      <c r="BB107" s="17" t="s">
        <v>30</v>
      </c>
      <c r="BC107" s="17" t="s">
        <v>30</v>
      </c>
      <c r="BD107" s="16" t="s">
        <v>30</v>
      </c>
      <c r="BE107" s="18" t="s">
        <v>30</v>
      </c>
      <c r="BF107" s="17" t="s">
        <v>30</v>
      </c>
      <c r="BG107" s="17" t="s">
        <v>30</v>
      </c>
      <c r="BH107" s="17" t="s">
        <v>30</v>
      </c>
      <c r="BI107" s="16" t="s">
        <v>30</v>
      </c>
      <c r="BJ107" s="18" t="s">
        <v>30</v>
      </c>
      <c r="BK107" s="17" t="s">
        <v>30</v>
      </c>
      <c r="BL107" s="17" t="s">
        <v>30</v>
      </c>
      <c r="BM107" s="17" t="s">
        <v>30</v>
      </c>
      <c r="BN107" s="16" t="s">
        <v>30</v>
      </c>
      <c r="BO107" s="86"/>
    </row>
    <row r="108" spans="1:67" x14ac:dyDescent="0.2">
      <c r="A108" s="61"/>
      <c r="B108" s="62"/>
      <c r="C108" s="102"/>
      <c r="D108" s="103"/>
      <c r="E108" s="103"/>
      <c r="F108" s="103"/>
      <c r="G108" s="103"/>
      <c r="H108" s="103"/>
      <c r="I108" s="119" t="b">
        <f t="shared" si="10"/>
        <v>0</v>
      </c>
      <c r="J108" s="68"/>
      <c r="K108" s="68"/>
      <c r="L108" s="26" t="s">
        <v>30</v>
      </c>
      <c r="M108" s="68" t="s">
        <v>30</v>
      </c>
      <c r="N108" s="25" t="s">
        <v>30</v>
      </c>
      <c r="O108" s="25" t="s">
        <v>30</v>
      </c>
      <c r="P108" s="82" t="s">
        <v>30</v>
      </c>
      <c r="Q108" s="83" t="s">
        <v>30</v>
      </c>
      <c r="R108" s="20" t="s">
        <v>30</v>
      </c>
      <c r="S108" s="20" t="s">
        <v>30</v>
      </c>
      <c r="T108" s="20" t="s">
        <v>30</v>
      </c>
      <c r="U108" s="85" t="s">
        <v>30</v>
      </c>
      <c r="V108" s="83" t="s">
        <v>30</v>
      </c>
      <c r="W108" s="20" t="s">
        <v>30</v>
      </c>
      <c r="X108" s="20" t="s">
        <v>30</v>
      </c>
      <c r="Y108" s="20" t="s">
        <v>30</v>
      </c>
      <c r="Z108" s="85" t="s">
        <v>30</v>
      </c>
      <c r="AA108" s="83" t="s">
        <v>30</v>
      </c>
      <c r="AB108" s="20" t="s">
        <v>30</v>
      </c>
      <c r="AC108" s="20" t="s">
        <v>30</v>
      </c>
      <c r="AD108" s="20" t="s">
        <v>30</v>
      </c>
      <c r="AE108" s="85" t="s">
        <v>30</v>
      </c>
      <c r="AF108" s="83" t="s">
        <v>30</v>
      </c>
      <c r="AG108" s="20" t="s">
        <v>30</v>
      </c>
      <c r="AH108" s="20" t="s">
        <v>30</v>
      </c>
      <c r="AI108" s="20" t="s">
        <v>30</v>
      </c>
      <c r="AJ108" s="85" t="s">
        <v>30</v>
      </c>
      <c r="AK108" s="83" t="s">
        <v>30</v>
      </c>
      <c r="AL108" s="20" t="s">
        <v>30</v>
      </c>
      <c r="AM108" s="20" t="s">
        <v>30</v>
      </c>
      <c r="AN108" s="20" t="s">
        <v>30</v>
      </c>
      <c r="AO108" s="85" t="s">
        <v>30</v>
      </c>
      <c r="AP108" s="18" t="s">
        <v>30</v>
      </c>
      <c r="AQ108" s="17" t="s">
        <v>30</v>
      </c>
      <c r="AR108" s="17" t="s">
        <v>30</v>
      </c>
      <c r="AS108" s="17" t="s">
        <v>30</v>
      </c>
      <c r="AT108" s="16" t="s">
        <v>30</v>
      </c>
      <c r="AU108" s="18" t="s">
        <v>30</v>
      </c>
      <c r="AV108" s="17" t="s">
        <v>30</v>
      </c>
      <c r="AW108" s="17" t="s">
        <v>30</v>
      </c>
      <c r="AX108" s="17" t="s">
        <v>30</v>
      </c>
      <c r="AY108" s="16" t="s">
        <v>30</v>
      </c>
      <c r="AZ108" s="18" t="s">
        <v>30</v>
      </c>
      <c r="BA108" s="17" t="s">
        <v>30</v>
      </c>
      <c r="BB108" s="17" t="s">
        <v>30</v>
      </c>
      <c r="BC108" s="17" t="s">
        <v>30</v>
      </c>
      <c r="BD108" s="16" t="s">
        <v>30</v>
      </c>
      <c r="BE108" s="18" t="s">
        <v>30</v>
      </c>
      <c r="BF108" s="17" t="s">
        <v>30</v>
      </c>
      <c r="BG108" s="17" t="s">
        <v>30</v>
      </c>
      <c r="BH108" s="17" t="s">
        <v>30</v>
      </c>
      <c r="BI108" s="16" t="s">
        <v>30</v>
      </c>
      <c r="BJ108" s="18" t="s">
        <v>30</v>
      </c>
      <c r="BK108" s="17" t="s">
        <v>30</v>
      </c>
      <c r="BL108" s="17" t="s">
        <v>30</v>
      </c>
      <c r="BM108" s="17" t="s">
        <v>30</v>
      </c>
      <c r="BN108" s="16" t="s">
        <v>30</v>
      </c>
      <c r="BO108" s="86"/>
    </row>
    <row r="109" spans="1:67" x14ac:dyDescent="0.2">
      <c r="A109" s="61"/>
      <c r="B109" s="62"/>
      <c r="C109" s="102"/>
      <c r="D109" s="103"/>
      <c r="E109" s="103"/>
      <c r="F109" s="103"/>
      <c r="G109" s="103"/>
      <c r="H109" s="103"/>
      <c r="I109" s="119" t="b">
        <f t="shared" si="10"/>
        <v>0</v>
      </c>
      <c r="J109" s="68"/>
      <c r="K109" s="68"/>
      <c r="L109" s="26" t="s">
        <v>30</v>
      </c>
      <c r="M109" s="68" t="s">
        <v>30</v>
      </c>
      <c r="N109" s="25" t="s">
        <v>30</v>
      </c>
      <c r="O109" s="25" t="s">
        <v>30</v>
      </c>
      <c r="P109" s="82" t="s">
        <v>30</v>
      </c>
      <c r="Q109" s="83" t="s">
        <v>30</v>
      </c>
      <c r="R109" s="20" t="s">
        <v>30</v>
      </c>
      <c r="S109" s="20" t="s">
        <v>30</v>
      </c>
      <c r="T109" s="20" t="s">
        <v>30</v>
      </c>
      <c r="U109" s="85" t="s">
        <v>30</v>
      </c>
      <c r="V109" s="83" t="s">
        <v>30</v>
      </c>
      <c r="W109" s="20" t="s">
        <v>30</v>
      </c>
      <c r="X109" s="20" t="s">
        <v>30</v>
      </c>
      <c r="Y109" s="20" t="s">
        <v>30</v>
      </c>
      <c r="Z109" s="85" t="s">
        <v>30</v>
      </c>
      <c r="AA109" s="83" t="s">
        <v>30</v>
      </c>
      <c r="AB109" s="20" t="s">
        <v>30</v>
      </c>
      <c r="AC109" s="20" t="s">
        <v>30</v>
      </c>
      <c r="AD109" s="20" t="s">
        <v>30</v>
      </c>
      <c r="AE109" s="85" t="s">
        <v>30</v>
      </c>
      <c r="AF109" s="83" t="s">
        <v>30</v>
      </c>
      <c r="AG109" s="20" t="s">
        <v>30</v>
      </c>
      <c r="AH109" s="20" t="s">
        <v>30</v>
      </c>
      <c r="AI109" s="20" t="s">
        <v>30</v>
      </c>
      <c r="AJ109" s="85" t="s">
        <v>30</v>
      </c>
      <c r="AK109" s="83" t="s">
        <v>30</v>
      </c>
      <c r="AL109" s="20" t="s">
        <v>30</v>
      </c>
      <c r="AM109" s="20" t="s">
        <v>30</v>
      </c>
      <c r="AN109" s="20" t="s">
        <v>30</v>
      </c>
      <c r="AO109" s="85" t="s">
        <v>30</v>
      </c>
      <c r="AP109" s="18" t="s">
        <v>30</v>
      </c>
      <c r="AQ109" s="17" t="s">
        <v>30</v>
      </c>
      <c r="AR109" s="17" t="s">
        <v>30</v>
      </c>
      <c r="AS109" s="17" t="s">
        <v>30</v>
      </c>
      <c r="AT109" s="16" t="s">
        <v>30</v>
      </c>
      <c r="AU109" s="18" t="s">
        <v>30</v>
      </c>
      <c r="AV109" s="17" t="s">
        <v>30</v>
      </c>
      <c r="AW109" s="17" t="s">
        <v>30</v>
      </c>
      <c r="AX109" s="17" t="s">
        <v>30</v>
      </c>
      <c r="AY109" s="16" t="s">
        <v>30</v>
      </c>
      <c r="AZ109" s="18" t="s">
        <v>30</v>
      </c>
      <c r="BA109" s="17" t="s">
        <v>30</v>
      </c>
      <c r="BB109" s="17" t="s">
        <v>30</v>
      </c>
      <c r="BC109" s="17" t="s">
        <v>30</v>
      </c>
      <c r="BD109" s="16" t="s">
        <v>30</v>
      </c>
      <c r="BE109" s="18" t="s">
        <v>30</v>
      </c>
      <c r="BF109" s="17" t="s">
        <v>30</v>
      </c>
      <c r="BG109" s="17" t="s">
        <v>30</v>
      </c>
      <c r="BH109" s="17" t="s">
        <v>30</v>
      </c>
      <c r="BI109" s="16" t="s">
        <v>30</v>
      </c>
      <c r="BJ109" s="18" t="s">
        <v>30</v>
      </c>
      <c r="BK109" s="17" t="s">
        <v>30</v>
      </c>
      <c r="BL109" s="17" t="s">
        <v>30</v>
      </c>
      <c r="BM109" s="17" t="s">
        <v>30</v>
      </c>
      <c r="BN109" s="16" t="s">
        <v>30</v>
      </c>
      <c r="BO109" s="86"/>
    </row>
    <row r="110" spans="1:67" x14ac:dyDescent="0.2">
      <c r="A110" s="61"/>
      <c r="B110" s="62"/>
      <c r="C110" s="102"/>
      <c r="D110" s="103"/>
      <c r="E110" s="103"/>
      <c r="F110" s="103"/>
      <c r="G110" s="103"/>
      <c r="H110" s="103"/>
      <c r="I110" s="119" t="b">
        <f t="shared" si="10"/>
        <v>0</v>
      </c>
      <c r="J110" s="68"/>
      <c r="K110" s="68"/>
      <c r="L110" s="26" t="s">
        <v>30</v>
      </c>
      <c r="M110" s="68" t="s">
        <v>30</v>
      </c>
      <c r="N110" s="25" t="s">
        <v>30</v>
      </c>
      <c r="O110" s="25" t="s">
        <v>30</v>
      </c>
      <c r="P110" s="82" t="s">
        <v>30</v>
      </c>
      <c r="Q110" s="83" t="s">
        <v>30</v>
      </c>
      <c r="R110" s="20" t="s">
        <v>30</v>
      </c>
      <c r="S110" s="20" t="s">
        <v>30</v>
      </c>
      <c r="T110" s="20" t="s">
        <v>30</v>
      </c>
      <c r="U110" s="85" t="s">
        <v>30</v>
      </c>
      <c r="V110" s="83" t="s">
        <v>30</v>
      </c>
      <c r="W110" s="20" t="s">
        <v>30</v>
      </c>
      <c r="X110" s="20" t="s">
        <v>30</v>
      </c>
      <c r="Y110" s="20" t="s">
        <v>30</v>
      </c>
      <c r="Z110" s="85" t="s">
        <v>30</v>
      </c>
      <c r="AA110" s="83" t="s">
        <v>30</v>
      </c>
      <c r="AB110" s="20" t="s">
        <v>30</v>
      </c>
      <c r="AC110" s="20" t="s">
        <v>30</v>
      </c>
      <c r="AD110" s="20" t="s">
        <v>30</v>
      </c>
      <c r="AE110" s="85" t="s">
        <v>30</v>
      </c>
      <c r="AF110" s="83" t="s">
        <v>30</v>
      </c>
      <c r="AG110" s="20" t="s">
        <v>30</v>
      </c>
      <c r="AH110" s="20" t="s">
        <v>30</v>
      </c>
      <c r="AI110" s="20" t="s">
        <v>30</v>
      </c>
      <c r="AJ110" s="85" t="s">
        <v>30</v>
      </c>
      <c r="AK110" s="83" t="s">
        <v>30</v>
      </c>
      <c r="AL110" s="20" t="s">
        <v>30</v>
      </c>
      <c r="AM110" s="20" t="s">
        <v>30</v>
      </c>
      <c r="AN110" s="20" t="s">
        <v>30</v>
      </c>
      <c r="AO110" s="85" t="s">
        <v>30</v>
      </c>
      <c r="AP110" s="18" t="s">
        <v>30</v>
      </c>
      <c r="AQ110" s="17" t="s">
        <v>30</v>
      </c>
      <c r="AR110" s="17" t="s">
        <v>30</v>
      </c>
      <c r="AS110" s="17" t="s">
        <v>30</v>
      </c>
      <c r="AT110" s="16" t="s">
        <v>30</v>
      </c>
      <c r="AU110" s="18" t="s">
        <v>30</v>
      </c>
      <c r="AV110" s="17" t="s">
        <v>30</v>
      </c>
      <c r="AW110" s="17" t="s">
        <v>30</v>
      </c>
      <c r="AX110" s="17" t="s">
        <v>30</v>
      </c>
      <c r="AY110" s="16" t="s">
        <v>30</v>
      </c>
      <c r="AZ110" s="18" t="s">
        <v>30</v>
      </c>
      <c r="BA110" s="17" t="s">
        <v>30</v>
      </c>
      <c r="BB110" s="17" t="s">
        <v>30</v>
      </c>
      <c r="BC110" s="17" t="s">
        <v>30</v>
      </c>
      <c r="BD110" s="16" t="s">
        <v>30</v>
      </c>
      <c r="BE110" s="18" t="s">
        <v>30</v>
      </c>
      <c r="BF110" s="17" t="s">
        <v>30</v>
      </c>
      <c r="BG110" s="17" t="s">
        <v>30</v>
      </c>
      <c r="BH110" s="17" t="s">
        <v>30</v>
      </c>
      <c r="BI110" s="16" t="s">
        <v>30</v>
      </c>
      <c r="BJ110" s="18" t="s">
        <v>30</v>
      </c>
      <c r="BK110" s="17" t="s">
        <v>30</v>
      </c>
      <c r="BL110" s="17" t="s">
        <v>30</v>
      </c>
      <c r="BM110" s="17" t="s">
        <v>30</v>
      </c>
      <c r="BN110" s="16" t="s">
        <v>30</v>
      </c>
      <c r="BO110" s="86"/>
    </row>
    <row r="111" spans="1:67" x14ac:dyDescent="0.2">
      <c r="A111" s="61"/>
      <c r="B111" s="62"/>
      <c r="C111" s="102"/>
      <c r="D111" s="103"/>
      <c r="E111" s="103"/>
      <c r="F111" s="103"/>
      <c r="G111" s="103"/>
      <c r="H111" s="103"/>
      <c r="I111" s="119" t="b">
        <f t="shared" si="10"/>
        <v>0</v>
      </c>
      <c r="J111" s="68"/>
      <c r="K111" s="68"/>
      <c r="L111" s="26" t="s">
        <v>30</v>
      </c>
      <c r="M111" s="68" t="s">
        <v>30</v>
      </c>
      <c r="N111" s="25" t="s">
        <v>30</v>
      </c>
      <c r="O111" s="25" t="s">
        <v>30</v>
      </c>
      <c r="P111" s="82" t="s">
        <v>30</v>
      </c>
      <c r="Q111" s="83" t="s">
        <v>30</v>
      </c>
      <c r="R111" s="20" t="s">
        <v>30</v>
      </c>
      <c r="S111" s="20" t="s">
        <v>30</v>
      </c>
      <c r="T111" s="20" t="s">
        <v>30</v>
      </c>
      <c r="U111" s="85" t="s">
        <v>30</v>
      </c>
      <c r="V111" s="83" t="s">
        <v>30</v>
      </c>
      <c r="W111" s="20" t="s">
        <v>30</v>
      </c>
      <c r="X111" s="20" t="s">
        <v>30</v>
      </c>
      <c r="Y111" s="20" t="s">
        <v>30</v>
      </c>
      <c r="Z111" s="85" t="s">
        <v>30</v>
      </c>
      <c r="AA111" s="83" t="s">
        <v>30</v>
      </c>
      <c r="AB111" s="20" t="s">
        <v>30</v>
      </c>
      <c r="AC111" s="20" t="s">
        <v>30</v>
      </c>
      <c r="AD111" s="20" t="s">
        <v>30</v>
      </c>
      <c r="AE111" s="85" t="s">
        <v>30</v>
      </c>
      <c r="AF111" s="83" t="s">
        <v>30</v>
      </c>
      <c r="AG111" s="20" t="s">
        <v>30</v>
      </c>
      <c r="AH111" s="20" t="s">
        <v>30</v>
      </c>
      <c r="AI111" s="20" t="s">
        <v>30</v>
      </c>
      <c r="AJ111" s="85" t="s">
        <v>30</v>
      </c>
      <c r="AK111" s="83" t="s">
        <v>30</v>
      </c>
      <c r="AL111" s="20" t="s">
        <v>30</v>
      </c>
      <c r="AM111" s="20" t="s">
        <v>30</v>
      </c>
      <c r="AN111" s="20" t="s">
        <v>30</v>
      </c>
      <c r="AO111" s="85" t="s">
        <v>30</v>
      </c>
      <c r="AP111" s="18" t="s">
        <v>30</v>
      </c>
      <c r="AQ111" s="17" t="s">
        <v>30</v>
      </c>
      <c r="AR111" s="17" t="s">
        <v>30</v>
      </c>
      <c r="AS111" s="17" t="s">
        <v>30</v>
      </c>
      <c r="AT111" s="16" t="s">
        <v>30</v>
      </c>
      <c r="AU111" s="18" t="s">
        <v>30</v>
      </c>
      <c r="AV111" s="17" t="s">
        <v>30</v>
      </c>
      <c r="AW111" s="17" t="s">
        <v>30</v>
      </c>
      <c r="AX111" s="17" t="s">
        <v>30</v>
      </c>
      <c r="AY111" s="16" t="s">
        <v>30</v>
      </c>
      <c r="AZ111" s="18" t="s">
        <v>30</v>
      </c>
      <c r="BA111" s="17" t="s">
        <v>30</v>
      </c>
      <c r="BB111" s="17" t="s">
        <v>30</v>
      </c>
      <c r="BC111" s="17" t="s">
        <v>30</v>
      </c>
      <c r="BD111" s="16" t="s">
        <v>30</v>
      </c>
      <c r="BE111" s="18" t="s">
        <v>30</v>
      </c>
      <c r="BF111" s="17" t="s">
        <v>30</v>
      </c>
      <c r="BG111" s="17" t="s">
        <v>30</v>
      </c>
      <c r="BH111" s="17" t="s">
        <v>30</v>
      </c>
      <c r="BI111" s="16" t="s">
        <v>30</v>
      </c>
      <c r="BJ111" s="18" t="s">
        <v>30</v>
      </c>
      <c r="BK111" s="17" t="s">
        <v>30</v>
      </c>
      <c r="BL111" s="17" t="s">
        <v>30</v>
      </c>
      <c r="BM111" s="17" t="s">
        <v>30</v>
      </c>
      <c r="BN111" s="16" t="s">
        <v>30</v>
      </c>
      <c r="BO111" s="86"/>
    </row>
    <row r="112" spans="1:67" x14ac:dyDescent="0.2">
      <c r="A112" s="61"/>
      <c r="B112" s="62"/>
      <c r="C112" s="102"/>
      <c r="D112" s="103"/>
      <c r="E112" s="103"/>
      <c r="F112" s="103"/>
      <c r="G112" s="103"/>
      <c r="H112" s="103"/>
      <c r="I112" s="119" t="b">
        <f t="shared" si="10"/>
        <v>0</v>
      </c>
      <c r="J112" s="68"/>
      <c r="K112" s="68"/>
      <c r="L112" s="26" t="s">
        <v>30</v>
      </c>
      <c r="M112" s="68" t="s">
        <v>30</v>
      </c>
      <c r="N112" s="25" t="s">
        <v>30</v>
      </c>
      <c r="O112" s="25" t="s">
        <v>30</v>
      </c>
      <c r="P112" s="82" t="s">
        <v>30</v>
      </c>
      <c r="Q112" s="83" t="s">
        <v>30</v>
      </c>
      <c r="R112" s="20" t="s">
        <v>30</v>
      </c>
      <c r="S112" s="20" t="s">
        <v>30</v>
      </c>
      <c r="T112" s="20" t="s">
        <v>30</v>
      </c>
      <c r="U112" s="85" t="s">
        <v>30</v>
      </c>
      <c r="V112" s="83" t="s">
        <v>30</v>
      </c>
      <c r="W112" s="20" t="s">
        <v>30</v>
      </c>
      <c r="X112" s="20" t="s">
        <v>30</v>
      </c>
      <c r="Y112" s="20" t="s">
        <v>30</v>
      </c>
      <c r="Z112" s="85" t="s">
        <v>30</v>
      </c>
      <c r="AA112" s="83" t="s">
        <v>30</v>
      </c>
      <c r="AB112" s="20" t="s">
        <v>30</v>
      </c>
      <c r="AC112" s="20" t="s">
        <v>30</v>
      </c>
      <c r="AD112" s="20" t="s">
        <v>30</v>
      </c>
      <c r="AE112" s="85" t="s">
        <v>30</v>
      </c>
      <c r="AF112" s="83" t="s">
        <v>30</v>
      </c>
      <c r="AG112" s="20" t="s">
        <v>30</v>
      </c>
      <c r="AH112" s="20" t="s">
        <v>30</v>
      </c>
      <c r="AI112" s="20" t="s">
        <v>30</v>
      </c>
      <c r="AJ112" s="85" t="s">
        <v>30</v>
      </c>
      <c r="AK112" s="83" t="s">
        <v>30</v>
      </c>
      <c r="AL112" s="20" t="s">
        <v>30</v>
      </c>
      <c r="AM112" s="20" t="s">
        <v>30</v>
      </c>
      <c r="AN112" s="20" t="s">
        <v>30</v>
      </c>
      <c r="AO112" s="85" t="s">
        <v>30</v>
      </c>
      <c r="AP112" s="18" t="s">
        <v>30</v>
      </c>
      <c r="AQ112" s="17" t="s">
        <v>30</v>
      </c>
      <c r="AR112" s="17" t="s">
        <v>30</v>
      </c>
      <c r="AS112" s="17" t="s">
        <v>30</v>
      </c>
      <c r="AT112" s="16" t="s">
        <v>30</v>
      </c>
      <c r="AU112" s="18" t="s">
        <v>30</v>
      </c>
      <c r="AV112" s="17" t="s">
        <v>30</v>
      </c>
      <c r="AW112" s="17" t="s">
        <v>30</v>
      </c>
      <c r="AX112" s="17" t="s">
        <v>30</v>
      </c>
      <c r="AY112" s="16" t="s">
        <v>30</v>
      </c>
      <c r="AZ112" s="18" t="s">
        <v>30</v>
      </c>
      <c r="BA112" s="17" t="s">
        <v>30</v>
      </c>
      <c r="BB112" s="17" t="s">
        <v>30</v>
      </c>
      <c r="BC112" s="17" t="s">
        <v>30</v>
      </c>
      <c r="BD112" s="16" t="s">
        <v>30</v>
      </c>
      <c r="BE112" s="18" t="s">
        <v>30</v>
      </c>
      <c r="BF112" s="17" t="s">
        <v>30</v>
      </c>
      <c r="BG112" s="17" t="s">
        <v>30</v>
      </c>
      <c r="BH112" s="17" t="s">
        <v>30</v>
      </c>
      <c r="BI112" s="16" t="s">
        <v>30</v>
      </c>
      <c r="BJ112" s="18" t="s">
        <v>30</v>
      </c>
      <c r="BK112" s="17" t="s">
        <v>30</v>
      </c>
      <c r="BL112" s="17" t="s">
        <v>30</v>
      </c>
      <c r="BM112" s="17" t="s">
        <v>30</v>
      </c>
      <c r="BN112" s="16" t="s">
        <v>30</v>
      </c>
      <c r="BO112" s="86"/>
    </row>
    <row r="113" spans="1:67" x14ac:dyDescent="0.2">
      <c r="A113" s="61"/>
      <c r="B113" s="62"/>
      <c r="C113" s="102"/>
      <c r="D113" s="103"/>
      <c r="E113" s="103"/>
      <c r="F113" s="103"/>
      <c r="G113" s="103"/>
      <c r="H113" s="103"/>
      <c r="I113" s="119" t="b">
        <f t="shared" si="10"/>
        <v>0</v>
      </c>
      <c r="J113" s="68"/>
      <c r="K113" s="68"/>
      <c r="L113" s="26" t="s">
        <v>30</v>
      </c>
      <c r="M113" s="68" t="s">
        <v>30</v>
      </c>
      <c r="N113" s="25" t="s">
        <v>30</v>
      </c>
      <c r="O113" s="25" t="s">
        <v>30</v>
      </c>
      <c r="P113" s="82" t="s">
        <v>30</v>
      </c>
      <c r="Q113" s="83" t="s">
        <v>30</v>
      </c>
      <c r="R113" s="20" t="s">
        <v>30</v>
      </c>
      <c r="S113" s="20" t="s">
        <v>30</v>
      </c>
      <c r="T113" s="20" t="s">
        <v>30</v>
      </c>
      <c r="U113" s="85" t="s">
        <v>30</v>
      </c>
      <c r="V113" s="83" t="s">
        <v>30</v>
      </c>
      <c r="W113" s="20" t="s">
        <v>30</v>
      </c>
      <c r="X113" s="20" t="s">
        <v>30</v>
      </c>
      <c r="Y113" s="20" t="s">
        <v>30</v>
      </c>
      <c r="Z113" s="85" t="s">
        <v>30</v>
      </c>
      <c r="AA113" s="83" t="s">
        <v>30</v>
      </c>
      <c r="AB113" s="20" t="s">
        <v>30</v>
      </c>
      <c r="AC113" s="20" t="s">
        <v>30</v>
      </c>
      <c r="AD113" s="20" t="s">
        <v>30</v>
      </c>
      <c r="AE113" s="85" t="s">
        <v>30</v>
      </c>
      <c r="AF113" s="83" t="s">
        <v>30</v>
      </c>
      <c r="AG113" s="20" t="s">
        <v>30</v>
      </c>
      <c r="AH113" s="20" t="s">
        <v>30</v>
      </c>
      <c r="AI113" s="20" t="s">
        <v>30</v>
      </c>
      <c r="AJ113" s="85" t="s">
        <v>30</v>
      </c>
      <c r="AK113" s="83" t="s">
        <v>30</v>
      </c>
      <c r="AL113" s="20" t="s">
        <v>30</v>
      </c>
      <c r="AM113" s="20" t="s">
        <v>30</v>
      </c>
      <c r="AN113" s="20" t="s">
        <v>30</v>
      </c>
      <c r="AO113" s="85" t="s">
        <v>30</v>
      </c>
      <c r="AP113" s="18" t="s">
        <v>30</v>
      </c>
      <c r="AQ113" s="17" t="s">
        <v>30</v>
      </c>
      <c r="AR113" s="17" t="s">
        <v>30</v>
      </c>
      <c r="AS113" s="17" t="s">
        <v>30</v>
      </c>
      <c r="AT113" s="16" t="s">
        <v>30</v>
      </c>
      <c r="AU113" s="18" t="s">
        <v>30</v>
      </c>
      <c r="AV113" s="17" t="s">
        <v>30</v>
      </c>
      <c r="AW113" s="17" t="s">
        <v>30</v>
      </c>
      <c r="AX113" s="17" t="s">
        <v>30</v>
      </c>
      <c r="AY113" s="16" t="s">
        <v>30</v>
      </c>
      <c r="AZ113" s="18" t="s">
        <v>30</v>
      </c>
      <c r="BA113" s="17" t="s">
        <v>30</v>
      </c>
      <c r="BB113" s="17" t="s">
        <v>30</v>
      </c>
      <c r="BC113" s="17" t="s">
        <v>30</v>
      </c>
      <c r="BD113" s="16" t="s">
        <v>30</v>
      </c>
      <c r="BE113" s="18" t="s">
        <v>30</v>
      </c>
      <c r="BF113" s="17" t="s">
        <v>30</v>
      </c>
      <c r="BG113" s="17" t="s">
        <v>30</v>
      </c>
      <c r="BH113" s="17" t="s">
        <v>30</v>
      </c>
      <c r="BI113" s="16" t="s">
        <v>30</v>
      </c>
      <c r="BJ113" s="18" t="s">
        <v>30</v>
      </c>
      <c r="BK113" s="17" t="s">
        <v>30</v>
      </c>
      <c r="BL113" s="17" t="s">
        <v>30</v>
      </c>
      <c r="BM113" s="17" t="s">
        <v>30</v>
      </c>
      <c r="BN113" s="16" t="s">
        <v>30</v>
      </c>
      <c r="BO113" s="86"/>
    </row>
    <row r="114" spans="1:67" x14ac:dyDescent="0.2">
      <c r="A114" s="61"/>
      <c r="B114" s="62"/>
      <c r="C114" s="102"/>
      <c r="D114" s="103"/>
      <c r="E114" s="103"/>
      <c r="F114" s="103"/>
      <c r="G114" s="103"/>
      <c r="H114" s="103"/>
      <c r="I114" s="119" t="b">
        <f t="shared" si="10"/>
        <v>0</v>
      </c>
      <c r="J114" s="68"/>
      <c r="K114" s="68"/>
      <c r="L114" s="26" t="s">
        <v>30</v>
      </c>
      <c r="M114" s="68" t="s">
        <v>30</v>
      </c>
      <c r="N114" s="25" t="s">
        <v>30</v>
      </c>
      <c r="O114" s="25" t="s">
        <v>30</v>
      </c>
      <c r="P114" s="82" t="s">
        <v>30</v>
      </c>
      <c r="Q114" s="83" t="s">
        <v>30</v>
      </c>
      <c r="R114" s="20" t="s">
        <v>30</v>
      </c>
      <c r="S114" s="20" t="s">
        <v>30</v>
      </c>
      <c r="T114" s="20" t="s">
        <v>30</v>
      </c>
      <c r="U114" s="85" t="s">
        <v>30</v>
      </c>
      <c r="V114" s="83" t="s">
        <v>30</v>
      </c>
      <c r="W114" s="20" t="s">
        <v>30</v>
      </c>
      <c r="X114" s="20" t="s">
        <v>30</v>
      </c>
      <c r="Y114" s="20" t="s">
        <v>30</v>
      </c>
      <c r="Z114" s="85" t="s">
        <v>30</v>
      </c>
      <c r="AA114" s="83" t="s">
        <v>30</v>
      </c>
      <c r="AB114" s="20" t="s">
        <v>30</v>
      </c>
      <c r="AC114" s="20" t="s">
        <v>30</v>
      </c>
      <c r="AD114" s="20" t="s">
        <v>30</v>
      </c>
      <c r="AE114" s="85" t="s">
        <v>30</v>
      </c>
      <c r="AF114" s="83" t="s">
        <v>30</v>
      </c>
      <c r="AG114" s="20" t="s">
        <v>30</v>
      </c>
      <c r="AH114" s="20" t="s">
        <v>30</v>
      </c>
      <c r="AI114" s="20" t="s">
        <v>30</v>
      </c>
      <c r="AJ114" s="85" t="s">
        <v>30</v>
      </c>
      <c r="AK114" s="83" t="s">
        <v>30</v>
      </c>
      <c r="AL114" s="20" t="s">
        <v>30</v>
      </c>
      <c r="AM114" s="20" t="s">
        <v>30</v>
      </c>
      <c r="AN114" s="20" t="s">
        <v>30</v>
      </c>
      <c r="AO114" s="85" t="s">
        <v>30</v>
      </c>
      <c r="AP114" s="18" t="s">
        <v>30</v>
      </c>
      <c r="AQ114" s="17" t="s">
        <v>30</v>
      </c>
      <c r="AR114" s="17" t="s">
        <v>30</v>
      </c>
      <c r="AS114" s="17" t="s">
        <v>30</v>
      </c>
      <c r="AT114" s="16" t="s">
        <v>30</v>
      </c>
      <c r="AU114" s="18" t="s">
        <v>30</v>
      </c>
      <c r="AV114" s="17" t="s">
        <v>30</v>
      </c>
      <c r="AW114" s="17" t="s">
        <v>30</v>
      </c>
      <c r="AX114" s="17" t="s">
        <v>30</v>
      </c>
      <c r="AY114" s="16" t="s">
        <v>30</v>
      </c>
      <c r="AZ114" s="18" t="s">
        <v>30</v>
      </c>
      <c r="BA114" s="17" t="s">
        <v>30</v>
      </c>
      <c r="BB114" s="17" t="s">
        <v>30</v>
      </c>
      <c r="BC114" s="17" t="s">
        <v>30</v>
      </c>
      <c r="BD114" s="16" t="s">
        <v>30</v>
      </c>
      <c r="BE114" s="18" t="s">
        <v>30</v>
      </c>
      <c r="BF114" s="17" t="s">
        <v>30</v>
      </c>
      <c r="BG114" s="17" t="s">
        <v>30</v>
      </c>
      <c r="BH114" s="17" t="s">
        <v>30</v>
      </c>
      <c r="BI114" s="16" t="s">
        <v>30</v>
      </c>
      <c r="BJ114" s="18" t="s">
        <v>30</v>
      </c>
      <c r="BK114" s="17" t="s">
        <v>30</v>
      </c>
      <c r="BL114" s="17" t="s">
        <v>30</v>
      </c>
      <c r="BM114" s="17" t="s">
        <v>30</v>
      </c>
      <c r="BN114" s="16" t="s">
        <v>30</v>
      </c>
      <c r="BO114" s="86"/>
    </row>
    <row r="115" spans="1:67" x14ac:dyDescent="0.2">
      <c r="A115" s="61"/>
      <c r="B115" s="62"/>
      <c r="C115" s="102"/>
      <c r="D115" s="103"/>
      <c r="E115" s="103"/>
      <c r="F115" s="103"/>
      <c r="G115" s="103"/>
      <c r="H115" s="103"/>
      <c r="I115" s="119" t="b">
        <f t="shared" si="10"/>
        <v>0</v>
      </c>
      <c r="J115" s="68"/>
      <c r="K115" s="68"/>
      <c r="L115" s="26" t="s">
        <v>30</v>
      </c>
      <c r="M115" s="68" t="s">
        <v>30</v>
      </c>
      <c r="N115" s="25" t="s">
        <v>30</v>
      </c>
      <c r="O115" s="25" t="s">
        <v>30</v>
      </c>
      <c r="P115" s="82" t="s">
        <v>30</v>
      </c>
      <c r="Q115" s="83" t="s">
        <v>30</v>
      </c>
      <c r="R115" s="20" t="s">
        <v>30</v>
      </c>
      <c r="S115" s="20" t="s">
        <v>30</v>
      </c>
      <c r="T115" s="20" t="s">
        <v>30</v>
      </c>
      <c r="U115" s="85" t="s">
        <v>30</v>
      </c>
      <c r="V115" s="83" t="s">
        <v>30</v>
      </c>
      <c r="W115" s="20" t="s">
        <v>30</v>
      </c>
      <c r="X115" s="20" t="s">
        <v>30</v>
      </c>
      <c r="Y115" s="20" t="s">
        <v>30</v>
      </c>
      <c r="Z115" s="85" t="s">
        <v>30</v>
      </c>
      <c r="AA115" s="83" t="s">
        <v>30</v>
      </c>
      <c r="AB115" s="20" t="s">
        <v>30</v>
      </c>
      <c r="AC115" s="20" t="s">
        <v>30</v>
      </c>
      <c r="AD115" s="20" t="s">
        <v>30</v>
      </c>
      <c r="AE115" s="85" t="s">
        <v>30</v>
      </c>
      <c r="AF115" s="83" t="s">
        <v>30</v>
      </c>
      <c r="AG115" s="20" t="s">
        <v>30</v>
      </c>
      <c r="AH115" s="20" t="s">
        <v>30</v>
      </c>
      <c r="AI115" s="20" t="s">
        <v>30</v>
      </c>
      <c r="AJ115" s="85" t="s">
        <v>30</v>
      </c>
      <c r="AK115" s="83" t="s">
        <v>30</v>
      </c>
      <c r="AL115" s="20" t="s">
        <v>30</v>
      </c>
      <c r="AM115" s="20" t="s">
        <v>30</v>
      </c>
      <c r="AN115" s="20" t="s">
        <v>30</v>
      </c>
      <c r="AO115" s="85" t="s">
        <v>30</v>
      </c>
      <c r="AP115" s="18" t="s">
        <v>30</v>
      </c>
      <c r="AQ115" s="17" t="s">
        <v>30</v>
      </c>
      <c r="AR115" s="17" t="s">
        <v>30</v>
      </c>
      <c r="AS115" s="17" t="s">
        <v>30</v>
      </c>
      <c r="AT115" s="16" t="s">
        <v>30</v>
      </c>
      <c r="AU115" s="18" t="s">
        <v>30</v>
      </c>
      <c r="AV115" s="17" t="s">
        <v>30</v>
      </c>
      <c r="AW115" s="17" t="s">
        <v>30</v>
      </c>
      <c r="AX115" s="17" t="s">
        <v>30</v>
      </c>
      <c r="AY115" s="16" t="s">
        <v>30</v>
      </c>
      <c r="AZ115" s="18" t="s">
        <v>30</v>
      </c>
      <c r="BA115" s="17" t="s">
        <v>30</v>
      </c>
      <c r="BB115" s="17" t="s">
        <v>30</v>
      </c>
      <c r="BC115" s="17" t="s">
        <v>30</v>
      </c>
      <c r="BD115" s="16" t="s">
        <v>30</v>
      </c>
      <c r="BE115" s="18" t="s">
        <v>30</v>
      </c>
      <c r="BF115" s="17" t="s">
        <v>30</v>
      </c>
      <c r="BG115" s="17" t="s">
        <v>30</v>
      </c>
      <c r="BH115" s="17" t="s">
        <v>30</v>
      </c>
      <c r="BI115" s="16" t="s">
        <v>30</v>
      </c>
      <c r="BJ115" s="18" t="s">
        <v>30</v>
      </c>
      <c r="BK115" s="17" t="s">
        <v>30</v>
      </c>
      <c r="BL115" s="17" t="s">
        <v>30</v>
      </c>
      <c r="BM115" s="17" t="s">
        <v>30</v>
      </c>
      <c r="BN115" s="16" t="s">
        <v>30</v>
      </c>
      <c r="BO115" s="86"/>
    </row>
    <row r="116" spans="1:67" x14ac:dyDescent="0.2">
      <c r="A116" s="61"/>
      <c r="B116" s="62"/>
      <c r="C116" s="102"/>
      <c r="D116" s="103"/>
      <c r="E116" s="103"/>
      <c r="F116" s="103"/>
      <c r="G116" s="103"/>
      <c r="H116" s="103"/>
      <c r="I116" s="119" t="b">
        <f t="shared" si="10"/>
        <v>0</v>
      </c>
      <c r="J116" s="68"/>
      <c r="K116" s="68"/>
      <c r="L116" s="26" t="s">
        <v>30</v>
      </c>
      <c r="M116" s="68" t="s">
        <v>30</v>
      </c>
      <c r="N116" s="25" t="s">
        <v>30</v>
      </c>
      <c r="O116" s="25" t="s">
        <v>30</v>
      </c>
      <c r="P116" s="82" t="s">
        <v>30</v>
      </c>
      <c r="Q116" s="83" t="s">
        <v>30</v>
      </c>
      <c r="R116" s="20" t="s">
        <v>30</v>
      </c>
      <c r="S116" s="20" t="s">
        <v>30</v>
      </c>
      <c r="T116" s="20" t="s">
        <v>30</v>
      </c>
      <c r="U116" s="85" t="s">
        <v>30</v>
      </c>
      <c r="V116" s="83" t="s">
        <v>30</v>
      </c>
      <c r="W116" s="20" t="s">
        <v>30</v>
      </c>
      <c r="X116" s="20" t="s">
        <v>30</v>
      </c>
      <c r="Y116" s="20" t="s">
        <v>30</v>
      </c>
      <c r="Z116" s="85" t="s">
        <v>30</v>
      </c>
      <c r="AA116" s="83" t="s">
        <v>30</v>
      </c>
      <c r="AB116" s="20" t="s">
        <v>30</v>
      </c>
      <c r="AC116" s="20" t="s">
        <v>30</v>
      </c>
      <c r="AD116" s="20" t="s">
        <v>30</v>
      </c>
      <c r="AE116" s="85" t="s">
        <v>30</v>
      </c>
      <c r="AF116" s="83" t="s">
        <v>30</v>
      </c>
      <c r="AG116" s="20" t="s">
        <v>30</v>
      </c>
      <c r="AH116" s="20" t="s">
        <v>30</v>
      </c>
      <c r="AI116" s="20" t="s">
        <v>30</v>
      </c>
      <c r="AJ116" s="85" t="s">
        <v>30</v>
      </c>
      <c r="AK116" s="83" t="s">
        <v>30</v>
      </c>
      <c r="AL116" s="20" t="s">
        <v>30</v>
      </c>
      <c r="AM116" s="20" t="s">
        <v>30</v>
      </c>
      <c r="AN116" s="20" t="s">
        <v>30</v>
      </c>
      <c r="AO116" s="85" t="s">
        <v>30</v>
      </c>
      <c r="AP116" s="18" t="s">
        <v>30</v>
      </c>
      <c r="AQ116" s="17" t="s">
        <v>30</v>
      </c>
      <c r="AR116" s="17" t="s">
        <v>30</v>
      </c>
      <c r="AS116" s="17" t="s">
        <v>30</v>
      </c>
      <c r="AT116" s="16" t="s">
        <v>30</v>
      </c>
      <c r="AU116" s="18" t="s">
        <v>30</v>
      </c>
      <c r="AV116" s="17" t="s">
        <v>30</v>
      </c>
      <c r="AW116" s="17" t="s">
        <v>30</v>
      </c>
      <c r="AX116" s="17" t="s">
        <v>30</v>
      </c>
      <c r="AY116" s="16" t="s">
        <v>30</v>
      </c>
      <c r="AZ116" s="18" t="s">
        <v>30</v>
      </c>
      <c r="BA116" s="17" t="s">
        <v>30</v>
      </c>
      <c r="BB116" s="17" t="s">
        <v>30</v>
      </c>
      <c r="BC116" s="17" t="s">
        <v>30</v>
      </c>
      <c r="BD116" s="16" t="s">
        <v>30</v>
      </c>
      <c r="BE116" s="18" t="s">
        <v>30</v>
      </c>
      <c r="BF116" s="17" t="s">
        <v>30</v>
      </c>
      <c r="BG116" s="17" t="s">
        <v>30</v>
      </c>
      <c r="BH116" s="17" t="s">
        <v>30</v>
      </c>
      <c r="BI116" s="16" t="s">
        <v>30</v>
      </c>
      <c r="BJ116" s="18" t="s">
        <v>30</v>
      </c>
      <c r="BK116" s="17" t="s">
        <v>30</v>
      </c>
      <c r="BL116" s="17" t="s">
        <v>30</v>
      </c>
      <c r="BM116" s="17" t="s">
        <v>30</v>
      </c>
      <c r="BN116" s="16" t="s">
        <v>30</v>
      </c>
      <c r="BO116" s="86"/>
    </row>
    <row r="117" spans="1:67" x14ac:dyDescent="0.2">
      <c r="A117" s="61"/>
      <c r="B117" s="62"/>
      <c r="C117" s="102"/>
      <c r="D117" s="103"/>
      <c r="E117" s="103"/>
      <c r="F117" s="103"/>
      <c r="G117" s="103"/>
      <c r="H117" s="103"/>
      <c r="I117" s="119" t="b">
        <f t="shared" si="10"/>
        <v>0</v>
      </c>
      <c r="J117" s="68"/>
      <c r="K117" s="68"/>
      <c r="L117" s="26" t="s">
        <v>30</v>
      </c>
      <c r="M117" s="68" t="s">
        <v>30</v>
      </c>
      <c r="N117" s="25" t="s">
        <v>30</v>
      </c>
      <c r="O117" s="25" t="s">
        <v>30</v>
      </c>
      <c r="P117" s="82" t="s">
        <v>30</v>
      </c>
      <c r="Q117" s="83" t="s">
        <v>30</v>
      </c>
      <c r="R117" s="20" t="s">
        <v>30</v>
      </c>
      <c r="S117" s="20" t="s">
        <v>30</v>
      </c>
      <c r="T117" s="20" t="s">
        <v>30</v>
      </c>
      <c r="U117" s="85" t="s">
        <v>30</v>
      </c>
      <c r="V117" s="83" t="s">
        <v>30</v>
      </c>
      <c r="W117" s="20" t="s">
        <v>30</v>
      </c>
      <c r="X117" s="20" t="s">
        <v>30</v>
      </c>
      <c r="Y117" s="20" t="s">
        <v>30</v>
      </c>
      <c r="Z117" s="85" t="s">
        <v>30</v>
      </c>
      <c r="AA117" s="83" t="s">
        <v>30</v>
      </c>
      <c r="AB117" s="20" t="s">
        <v>30</v>
      </c>
      <c r="AC117" s="20" t="s">
        <v>30</v>
      </c>
      <c r="AD117" s="20" t="s">
        <v>30</v>
      </c>
      <c r="AE117" s="85" t="s">
        <v>30</v>
      </c>
      <c r="AF117" s="83" t="s">
        <v>30</v>
      </c>
      <c r="AG117" s="20" t="s">
        <v>30</v>
      </c>
      <c r="AH117" s="20" t="s">
        <v>30</v>
      </c>
      <c r="AI117" s="20" t="s">
        <v>30</v>
      </c>
      <c r="AJ117" s="85" t="s">
        <v>30</v>
      </c>
      <c r="AK117" s="83" t="s">
        <v>30</v>
      </c>
      <c r="AL117" s="20" t="s">
        <v>30</v>
      </c>
      <c r="AM117" s="20" t="s">
        <v>30</v>
      </c>
      <c r="AN117" s="20" t="s">
        <v>30</v>
      </c>
      <c r="AO117" s="85" t="s">
        <v>30</v>
      </c>
      <c r="AP117" s="18" t="s">
        <v>30</v>
      </c>
      <c r="AQ117" s="17" t="s">
        <v>30</v>
      </c>
      <c r="AR117" s="17" t="s">
        <v>30</v>
      </c>
      <c r="AS117" s="17" t="s">
        <v>30</v>
      </c>
      <c r="AT117" s="16" t="s">
        <v>30</v>
      </c>
      <c r="AU117" s="18" t="s">
        <v>30</v>
      </c>
      <c r="AV117" s="17" t="s">
        <v>30</v>
      </c>
      <c r="AW117" s="17" t="s">
        <v>30</v>
      </c>
      <c r="AX117" s="17" t="s">
        <v>30</v>
      </c>
      <c r="AY117" s="16" t="s">
        <v>30</v>
      </c>
      <c r="AZ117" s="18" t="s">
        <v>30</v>
      </c>
      <c r="BA117" s="17" t="s">
        <v>30</v>
      </c>
      <c r="BB117" s="17" t="s">
        <v>30</v>
      </c>
      <c r="BC117" s="17" t="s">
        <v>30</v>
      </c>
      <c r="BD117" s="16" t="s">
        <v>30</v>
      </c>
      <c r="BE117" s="18" t="s">
        <v>30</v>
      </c>
      <c r="BF117" s="17" t="s">
        <v>30</v>
      </c>
      <c r="BG117" s="17" t="s">
        <v>30</v>
      </c>
      <c r="BH117" s="17" t="s">
        <v>30</v>
      </c>
      <c r="BI117" s="16" t="s">
        <v>30</v>
      </c>
      <c r="BJ117" s="18" t="s">
        <v>30</v>
      </c>
      <c r="BK117" s="17" t="s">
        <v>30</v>
      </c>
      <c r="BL117" s="17" t="s">
        <v>30</v>
      </c>
      <c r="BM117" s="17" t="s">
        <v>30</v>
      </c>
      <c r="BN117" s="16" t="s">
        <v>30</v>
      </c>
      <c r="BO117" s="86"/>
    </row>
    <row r="118" spans="1:67" x14ac:dyDescent="0.2">
      <c r="A118" s="61"/>
      <c r="B118" s="62"/>
      <c r="C118" s="102"/>
      <c r="D118" s="103"/>
      <c r="E118" s="103"/>
      <c r="F118" s="103"/>
      <c r="G118" s="103"/>
      <c r="H118" s="103"/>
      <c r="I118" s="119" t="b">
        <f t="shared" si="10"/>
        <v>0</v>
      </c>
      <c r="J118" s="68"/>
      <c r="K118" s="68"/>
      <c r="L118" s="26" t="s">
        <v>30</v>
      </c>
      <c r="M118" s="68" t="s">
        <v>30</v>
      </c>
      <c r="N118" s="25" t="s">
        <v>30</v>
      </c>
      <c r="O118" s="25" t="s">
        <v>30</v>
      </c>
      <c r="P118" s="82" t="s">
        <v>30</v>
      </c>
      <c r="Q118" s="83" t="s">
        <v>30</v>
      </c>
      <c r="R118" s="20" t="s">
        <v>30</v>
      </c>
      <c r="S118" s="20" t="s">
        <v>30</v>
      </c>
      <c r="T118" s="20" t="s">
        <v>30</v>
      </c>
      <c r="U118" s="85" t="s">
        <v>30</v>
      </c>
      <c r="V118" s="83" t="s">
        <v>30</v>
      </c>
      <c r="W118" s="20" t="s">
        <v>30</v>
      </c>
      <c r="X118" s="20" t="s">
        <v>30</v>
      </c>
      <c r="Y118" s="20" t="s">
        <v>30</v>
      </c>
      <c r="Z118" s="85" t="s">
        <v>30</v>
      </c>
      <c r="AA118" s="83" t="s">
        <v>30</v>
      </c>
      <c r="AB118" s="20" t="s">
        <v>30</v>
      </c>
      <c r="AC118" s="20" t="s">
        <v>30</v>
      </c>
      <c r="AD118" s="20" t="s">
        <v>30</v>
      </c>
      <c r="AE118" s="85" t="s">
        <v>30</v>
      </c>
      <c r="AF118" s="83" t="s">
        <v>30</v>
      </c>
      <c r="AG118" s="20" t="s">
        <v>30</v>
      </c>
      <c r="AH118" s="20" t="s">
        <v>30</v>
      </c>
      <c r="AI118" s="20" t="s">
        <v>30</v>
      </c>
      <c r="AJ118" s="85" t="s">
        <v>30</v>
      </c>
      <c r="AK118" s="83" t="s">
        <v>30</v>
      </c>
      <c r="AL118" s="20" t="s">
        <v>30</v>
      </c>
      <c r="AM118" s="20" t="s">
        <v>30</v>
      </c>
      <c r="AN118" s="20" t="s">
        <v>30</v>
      </c>
      <c r="AO118" s="85" t="s">
        <v>30</v>
      </c>
      <c r="AP118" s="18" t="s">
        <v>30</v>
      </c>
      <c r="AQ118" s="17" t="s">
        <v>30</v>
      </c>
      <c r="AR118" s="17" t="s">
        <v>30</v>
      </c>
      <c r="AS118" s="17" t="s">
        <v>30</v>
      </c>
      <c r="AT118" s="16" t="s">
        <v>30</v>
      </c>
      <c r="AU118" s="18" t="s">
        <v>30</v>
      </c>
      <c r="AV118" s="17" t="s">
        <v>30</v>
      </c>
      <c r="AW118" s="17" t="s">
        <v>30</v>
      </c>
      <c r="AX118" s="17" t="s">
        <v>30</v>
      </c>
      <c r="AY118" s="16" t="s">
        <v>30</v>
      </c>
      <c r="AZ118" s="18" t="s">
        <v>30</v>
      </c>
      <c r="BA118" s="17" t="s">
        <v>30</v>
      </c>
      <c r="BB118" s="17" t="s">
        <v>30</v>
      </c>
      <c r="BC118" s="17" t="s">
        <v>30</v>
      </c>
      <c r="BD118" s="16" t="s">
        <v>30</v>
      </c>
      <c r="BE118" s="18" t="s">
        <v>30</v>
      </c>
      <c r="BF118" s="17" t="s">
        <v>30</v>
      </c>
      <c r="BG118" s="17" t="s">
        <v>30</v>
      </c>
      <c r="BH118" s="17" t="s">
        <v>30</v>
      </c>
      <c r="BI118" s="16" t="s">
        <v>30</v>
      </c>
      <c r="BJ118" s="18" t="s">
        <v>30</v>
      </c>
      <c r="BK118" s="17" t="s">
        <v>30</v>
      </c>
      <c r="BL118" s="17" t="s">
        <v>30</v>
      </c>
      <c r="BM118" s="17" t="s">
        <v>30</v>
      </c>
      <c r="BN118" s="16" t="s">
        <v>30</v>
      </c>
      <c r="BO118" s="86"/>
    </row>
    <row r="119" spans="1:67" x14ac:dyDescent="0.2">
      <c r="A119" s="61"/>
      <c r="B119" s="62"/>
      <c r="C119" s="102"/>
      <c r="D119" s="103"/>
      <c r="E119" s="103"/>
      <c r="F119" s="103"/>
      <c r="G119" s="103"/>
      <c r="H119" s="103"/>
      <c r="I119" s="119" t="b">
        <f t="shared" si="10"/>
        <v>0</v>
      </c>
      <c r="J119" s="68"/>
      <c r="K119" s="68"/>
      <c r="L119" s="26" t="s">
        <v>30</v>
      </c>
      <c r="M119" s="68" t="s">
        <v>30</v>
      </c>
      <c r="N119" s="25" t="s">
        <v>30</v>
      </c>
      <c r="O119" s="25" t="s">
        <v>30</v>
      </c>
      <c r="P119" s="82" t="s">
        <v>30</v>
      </c>
      <c r="Q119" s="83" t="s">
        <v>30</v>
      </c>
      <c r="R119" s="20" t="s">
        <v>30</v>
      </c>
      <c r="S119" s="20" t="s">
        <v>30</v>
      </c>
      <c r="T119" s="20" t="s">
        <v>30</v>
      </c>
      <c r="U119" s="85" t="s">
        <v>30</v>
      </c>
      <c r="V119" s="83" t="s">
        <v>30</v>
      </c>
      <c r="W119" s="20" t="s">
        <v>30</v>
      </c>
      <c r="X119" s="20" t="s">
        <v>30</v>
      </c>
      <c r="Y119" s="20" t="s">
        <v>30</v>
      </c>
      <c r="Z119" s="85" t="s">
        <v>30</v>
      </c>
      <c r="AA119" s="83" t="s">
        <v>30</v>
      </c>
      <c r="AB119" s="20" t="s">
        <v>30</v>
      </c>
      <c r="AC119" s="20" t="s">
        <v>30</v>
      </c>
      <c r="AD119" s="20" t="s">
        <v>30</v>
      </c>
      <c r="AE119" s="85" t="s">
        <v>30</v>
      </c>
      <c r="AF119" s="83" t="s">
        <v>30</v>
      </c>
      <c r="AG119" s="20" t="s">
        <v>30</v>
      </c>
      <c r="AH119" s="20" t="s">
        <v>30</v>
      </c>
      <c r="AI119" s="20" t="s">
        <v>30</v>
      </c>
      <c r="AJ119" s="85" t="s">
        <v>30</v>
      </c>
      <c r="AK119" s="83" t="s">
        <v>30</v>
      </c>
      <c r="AL119" s="20" t="s">
        <v>30</v>
      </c>
      <c r="AM119" s="20" t="s">
        <v>30</v>
      </c>
      <c r="AN119" s="20" t="s">
        <v>30</v>
      </c>
      <c r="AO119" s="85" t="s">
        <v>30</v>
      </c>
      <c r="AP119" s="18" t="s">
        <v>30</v>
      </c>
      <c r="AQ119" s="17" t="s">
        <v>30</v>
      </c>
      <c r="AR119" s="17" t="s">
        <v>30</v>
      </c>
      <c r="AS119" s="17" t="s">
        <v>30</v>
      </c>
      <c r="AT119" s="16" t="s">
        <v>30</v>
      </c>
      <c r="AU119" s="18" t="s">
        <v>30</v>
      </c>
      <c r="AV119" s="17" t="s">
        <v>30</v>
      </c>
      <c r="AW119" s="17" t="s">
        <v>30</v>
      </c>
      <c r="AX119" s="17" t="s">
        <v>30</v>
      </c>
      <c r="AY119" s="16" t="s">
        <v>30</v>
      </c>
      <c r="AZ119" s="18" t="s">
        <v>30</v>
      </c>
      <c r="BA119" s="17" t="s">
        <v>30</v>
      </c>
      <c r="BB119" s="17" t="s">
        <v>30</v>
      </c>
      <c r="BC119" s="17" t="s">
        <v>30</v>
      </c>
      <c r="BD119" s="16" t="s">
        <v>30</v>
      </c>
      <c r="BE119" s="18" t="s">
        <v>30</v>
      </c>
      <c r="BF119" s="17" t="s">
        <v>30</v>
      </c>
      <c r="BG119" s="17" t="s">
        <v>30</v>
      </c>
      <c r="BH119" s="17" t="s">
        <v>30</v>
      </c>
      <c r="BI119" s="16" t="s">
        <v>30</v>
      </c>
      <c r="BJ119" s="18" t="s">
        <v>30</v>
      </c>
      <c r="BK119" s="17" t="s">
        <v>30</v>
      </c>
      <c r="BL119" s="17" t="s">
        <v>30</v>
      </c>
      <c r="BM119" s="17" t="s">
        <v>30</v>
      </c>
      <c r="BN119" s="16" t="s">
        <v>30</v>
      </c>
      <c r="BO119" s="86"/>
    </row>
    <row r="120" spans="1:67" x14ac:dyDescent="0.2">
      <c r="A120" s="61"/>
      <c r="B120" s="62"/>
      <c r="C120" s="102"/>
      <c r="D120" s="103"/>
      <c r="E120" s="103"/>
      <c r="F120" s="103"/>
      <c r="G120" s="103"/>
      <c r="H120" s="103"/>
      <c r="I120" s="119" t="b">
        <f t="shared" si="10"/>
        <v>0</v>
      </c>
      <c r="J120" s="68"/>
      <c r="K120" s="68"/>
      <c r="L120" s="26" t="s">
        <v>30</v>
      </c>
      <c r="M120" s="68" t="s">
        <v>30</v>
      </c>
      <c r="N120" s="25" t="s">
        <v>30</v>
      </c>
      <c r="O120" s="25" t="s">
        <v>30</v>
      </c>
      <c r="P120" s="82" t="s">
        <v>30</v>
      </c>
      <c r="Q120" s="83" t="s">
        <v>30</v>
      </c>
      <c r="R120" s="20" t="s">
        <v>30</v>
      </c>
      <c r="S120" s="20" t="s">
        <v>30</v>
      </c>
      <c r="T120" s="20" t="s">
        <v>30</v>
      </c>
      <c r="U120" s="85" t="s">
        <v>30</v>
      </c>
      <c r="V120" s="83" t="s">
        <v>30</v>
      </c>
      <c r="W120" s="20" t="s">
        <v>30</v>
      </c>
      <c r="X120" s="20" t="s">
        <v>30</v>
      </c>
      <c r="Y120" s="20" t="s">
        <v>30</v>
      </c>
      <c r="Z120" s="85" t="s">
        <v>30</v>
      </c>
      <c r="AA120" s="83" t="s">
        <v>30</v>
      </c>
      <c r="AB120" s="20" t="s">
        <v>30</v>
      </c>
      <c r="AC120" s="20" t="s">
        <v>30</v>
      </c>
      <c r="AD120" s="20" t="s">
        <v>30</v>
      </c>
      <c r="AE120" s="85" t="s">
        <v>30</v>
      </c>
      <c r="AF120" s="83" t="s">
        <v>30</v>
      </c>
      <c r="AG120" s="20" t="s">
        <v>30</v>
      </c>
      <c r="AH120" s="20" t="s">
        <v>30</v>
      </c>
      <c r="AI120" s="20" t="s">
        <v>30</v>
      </c>
      <c r="AJ120" s="85" t="s">
        <v>30</v>
      </c>
      <c r="AK120" s="83" t="s">
        <v>30</v>
      </c>
      <c r="AL120" s="20" t="s">
        <v>30</v>
      </c>
      <c r="AM120" s="20" t="s">
        <v>30</v>
      </c>
      <c r="AN120" s="20" t="s">
        <v>30</v>
      </c>
      <c r="AO120" s="85" t="s">
        <v>30</v>
      </c>
      <c r="AP120" s="18" t="s">
        <v>30</v>
      </c>
      <c r="AQ120" s="17" t="s">
        <v>30</v>
      </c>
      <c r="AR120" s="17" t="s">
        <v>30</v>
      </c>
      <c r="AS120" s="17" t="s">
        <v>30</v>
      </c>
      <c r="AT120" s="16" t="s">
        <v>30</v>
      </c>
      <c r="AU120" s="18" t="s">
        <v>30</v>
      </c>
      <c r="AV120" s="17" t="s">
        <v>30</v>
      </c>
      <c r="AW120" s="17" t="s">
        <v>30</v>
      </c>
      <c r="AX120" s="17" t="s">
        <v>30</v>
      </c>
      <c r="AY120" s="16" t="s">
        <v>30</v>
      </c>
      <c r="AZ120" s="18" t="s">
        <v>30</v>
      </c>
      <c r="BA120" s="17" t="s">
        <v>30</v>
      </c>
      <c r="BB120" s="17" t="s">
        <v>30</v>
      </c>
      <c r="BC120" s="17" t="s">
        <v>30</v>
      </c>
      <c r="BD120" s="16" t="s">
        <v>30</v>
      </c>
      <c r="BE120" s="18" t="s">
        <v>30</v>
      </c>
      <c r="BF120" s="17" t="s">
        <v>30</v>
      </c>
      <c r="BG120" s="17" t="s">
        <v>30</v>
      </c>
      <c r="BH120" s="17" t="s">
        <v>30</v>
      </c>
      <c r="BI120" s="16" t="s">
        <v>30</v>
      </c>
      <c r="BJ120" s="18" t="s">
        <v>30</v>
      </c>
      <c r="BK120" s="17" t="s">
        <v>30</v>
      </c>
      <c r="BL120" s="17" t="s">
        <v>30</v>
      </c>
      <c r="BM120" s="17" t="s">
        <v>30</v>
      </c>
      <c r="BN120" s="16" t="s">
        <v>30</v>
      </c>
      <c r="BO120" s="86"/>
    </row>
    <row r="121" spans="1:67" x14ac:dyDescent="0.2">
      <c r="A121" s="61"/>
      <c r="B121" s="62"/>
      <c r="C121" s="102"/>
      <c r="D121" s="103"/>
      <c r="E121" s="103"/>
      <c r="F121" s="103"/>
      <c r="G121" s="103"/>
      <c r="H121" s="103"/>
      <c r="I121" s="119" t="b">
        <f t="shared" si="10"/>
        <v>0</v>
      </c>
      <c r="J121" s="68"/>
      <c r="K121" s="68"/>
      <c r="L121" s="26" t="s">
        <v>30</v>
      </c>
      <c r="M121" s="68" t="s">
        <v>30</v>
      </c>
      <c r="N121" s="25" t="s">
        <v>30</v>
      </c>
      <c r="O121" s="25" t="s">
        <v>30</v>
      </c>
      <c r="P121" s="82" t="s">
        <v>30</v>
      </c>
      <c r="Q121" s="83" t="s">
        <v>30</v>
      </c>
      <c r="R121" s="20" t="s">
        <v>30</v>
      </c>
      <c r="S121" s="20" t="s">
        <v>30</v>
      </c>
      <c r="T121" s="20" t="s">
        <v>30</v>
      </c>
      <c r="U121" s="85" t="s">
        <v>30</v>
      </c>
      <c r="V121" s="83" t="s">
        <v>30</v>
      </c>
      <c r="W121" s="20" t="s">
        <v>30</v>
      </c>
      <c r="X121" s="20" t="s">
        <v>30</v>
      </c>
      <c r="Y121" s="20" t="s">
        <v>30</v>
      </c>
      <c r="Z121" s="85" t="s">
        <v>30</v>
      </c>
      <c r="AA121" s="83" t="s">
        <v>30</v>
      </c>
      <c r="AB121" s="20" t="s">
        <v>30</v>
      </c>
      <c r="AC121" s="20" t="s">
        <v>30</v>
      </c>
      <c r="AD121" s="20" t="s">
        <v>30</v>
      </c>
      <c r="AE121" s="85" t="s">
        <v>30</v>
      </c>
      <c r="AF121" s="83" t="s">
        <v>30</v>
      </c>
      <c r="AG121" s="20" t="s">
        <v>30</v>
      </c>
      <c r="AH121" s="20" t="s">
        <v>30</v>
      </c>
      <c r="AI121" s="20" t="s">
        <v>30</v>
      </c>
      <c r="AJ121" s="85" t="s">
        <v>30</v>
      </c>
      <c r="AK121" s="83" t="s">
        <v>30</v>
      </c>
      <c r="AL121" s="20" t="s">
        <v>30</v>
      </c>
      <c r="AM121" s="20" t="s">
        <v>30</v>
      </c>
      <c r="AN121" s="20" t="s">
        <v>30</v>
      </c>
      <c r="AO121" s="85" t="s">
        <v>30</v>
      </c>
      <c r="AP121" s="18" t="s">
        <v>30</v>
      </c>
      <c r="AQ121" s="17" t="s">
        <v>30</v>
      </c>
      <c r="AR121" s="17" t="s">
        <v>30</v>
      </c>
      <c r="AS121" s="17" t="s">
        <v>30</v>
      </c>
      <c r="AT121" s="16" t="s">
        <v>30</v>
      </c>
      <c r="AU121" s="18" t="s">
        <v>30</v>
      </c>
      <c r="AV121" s="17" t="s">
        <v>30</v>
      </c>
      <c r="AW121" s="17" t="s">
        <v>30</v>
      </c>
      <c r="AX121" s="17" t="s">
        <v>30</v>
      </c>
      <c r="AY121" s="16" t="s">
        <v>30</v>
      </c>
      <c r="AZ121" s="18" t="s">
        <v>30</v>
      </c>
      <c r="BA121" s="17" t="s">
        <v>30</v>
      </c>
      <c r="BB121" s="17" t="s">
        <v>30</v>
      </c>
      <c r="BC121" s="17" t="s">
        <v>30</v>
      </c>
      <c r="BD121" s="16" t="s">
        <v>30</v>
      </c>
      <c r="BE121" s="18" t="s">
        <v>30</v>
      </c>
      <c r="BF121" s="17" t="s">
        <v>30</v>
      </c>
      <c r="BG121" s="17" t="s">
        <v>30</v>
      </c>
      <c r="BH121" s="17" t="s">
        <v>30</v>
      </c>
      <c r="BI121" s="16" t="s">
        <v>30</v>
      </c>
      <c r="BJ121" s="18" t="s">
        <v>30</v>
      </c>
      <c r="BK121" s="17" t="s">
        <v>30</v>
      </c>
      <c r="BL121" s="17" t="s">
        <v>30</v>
      </c>
      <c r="BM121" s="17" t="s">
        <v>30</v>
      </c>
      <c r="BN121" s="16" t="s">
        <v>30</v>
      </c>
      <c r="BO121" s="86"/>
    </row>
    <row r="122" spans="1:67" x14ac:dyDescent="0.2">
      <c r="A122" s="61"/>
      <c r="B122" s="62"/>
      <c r="C122" s="102"/>
      <c r="D122" s="103"/>
      <c r="E122" s="103"/>
      <c r="F122" s="103"/>
      <c r="G122" s="103"/>
      <c r="H122" s="103"/>
      <c r="I122" s="119" t="b">
        <f t="shared" si="10"/>
        <v>0</v>
      </c>
      <c r="J122" s="68"/>
      <c r="K122" s="68"/>
      <c r="L122" s="26" t="s">
        <v>30</v>
      </c>
      <c r="M122" s="68" t="s">
        <v>30</v>
      </c>
      <c r="N122" s="25" t="s">
        <v>30</v>
      </c>
      <c r="O122" s="25" t="s">
        <v>30</v>
      </c>
      <c r="P122" s="82" t="s">
        <v>30</v>
      </c>
      <c r="Q122" s="83" t="s">
        <v>30</v>
      </c>
      <c r="R122" s="20" t="s">
        <v>30</v>
      </c>
      <c r="S122" s="20" t="s">
        <v>30</v>
      </c>
      <c r="T122" s="20" t="s">
        <v>30</v>
      </c>
      <c r="U122" s="85" t="s">
        <v>30</v>
      </c>
      <c r="V122" s="83" t="s">
        <v>30</v>
      </c>
      <c r="W122" s="20" t="s">
        <v>30</v>
      </c>
      <c r="X122" s="20" t="s">
        <v>30</v>
      </c>
      <c r="Y122" s="20" t="s">
        <v>30</v>
      </c>
      <c r="Z122" s="85" t="s">
        <v>30</v>
      </c>
      <c r="AA122" s="83" t="s">
        <v>30</v>
      </c>
      <c r="AB122" s="20" t="s">
        <v>30</v>
      </c>
      <c r="AC122" s="20" t="s">
        <v>30</v>
      </c>
      <c r="AD122" s="20" t="s">
        <v>30</v>
      </c>
      <c r="AE122" s="85" t="s">
        <v>30</v>
      </c>
      <c r="AF122" s="83" t="s">
        <v>30</v>
      </c>
      <c r="AG122" s="20" t="s">
        <v>30</v>
      </c>
      <c r="AH122" s="20" t="s">
        <v>30</v>
      </c>
      <c r="AI122" s="20" t="s">
        <v>30</v>
      </c>
      <c r="AJ122" s="85" t="s">
        <v>30</v>
      </c>
      <c r="AK122" s="83" t="s">
        <v>30</v>
      </c>
      <c r="AL122" s="20" t="s">
        <v>30</v>
      </c>
      <c r="AM122" s="20" t="s">
        <v>30</v>
      </c>
      <c r="AN122" s="20" t="s">
        <v>30</v>
      </c>
      <c r="AO122" s="85" t="s">
        <v>30</v>
      </c>
      <c r="AP122" s="18" t="s">
        <v>30</v>
      </c>
      <c r="AQ122" s="17" t="s">
        <v>30</v>
      </c>
      <c r="AR122" s="17" t="s">
        <v>30</v>
      </c>
      <c r="AS122" s="17" t="s">
        <v>30</v>
      </c>
      <c r="AT122" s="16" t="s">
        <v>30</v>
      </c>
      <c r="AU122" s="18" t="s">
        <v>30</v>
      </c>
      <c r="AV122" s="17" t="s">
        <v>30</v>
      </c>
      <c r="AW122" s="17" t="s">
        <v>30</v>
      </c>
      <c r="AX122" s="17" t="s">
        <v>30</v>
      </c>
      <c r="AY122" s="16" t="s">
        <v>30</v>
      </c>
      <c r="AZ122" s="18" t="s">
        <v>30</v>
      </c>
      <c r="BA122" s="17" t="s">
        <v>30</v>
      </c>
      <c r="BB122" s="17" t="s">
        <v>30</v>
      </c>
      <c r="BC122" s="17" t="s">
        <v>30</v>
      </c>
      <c r="BD122" s="16" t="s">
        <v>30</v>
      </c>
      <c r="BE122" s="18" t="s">
        <v>30</v>
      </c>
      <c r="BF122" s="17" t="s">
        <v>30</v>
      </c>
      <c r="BG122" s="17" t="s">
        <v>30</v>
      </c>
      <c r="BH122" s="17" t="s">
        <v>30</v>
      </c>
      <c r="BI122" s="16" t="s">
        <v>30</v>
      </c>
      <c r="BJ122" s="18" t="s">
        <v>30</v>
      </c>
      <c r="BK122" s="17" t="s">
        <v>30</v>
      </c>
      <c r="BL122" s="17" t="s">
        <v>30</v>
      </c>
      <c r="BM122" s="17" t="s">
        <v>30</v>
      </c>
      <c r="BN122" s="16" t="s">
        <v>30</v>
      </c>
      <c r="BO122" s="86"/>
    </row>
    <row r="123" spans="1:67" x14ac:dyDescent="0.2">
      <c r="A123" s="61"/>
      <c r="B123" s="62"/>
      <c r="C123" s="102"/>
      <c r="D123" s="103"/>
      <c r="E123" s="103"/>
      <c r="F123" s="103"/>
      <c r="G123" s="103"/>
      <c r="H123" s="103"/>
      <c r="I123" s="119" t="b">
        <f t="shared" si="10"/>
        <v>0</v>
      </c>
      <c r="J123" s="68"/>
      <c r="K123" s="68"/>
      <c r="L123" s="26" t="s">
        <v>30</v>
      </c>
      <c r="M123" s="68" t="s">
        <v>30</v>
      </c>
      <c r="N123" s="25" t="s">
        <v>30</v>
      </c>
      <c r="O123" s="25" t="s">
        <v>30</v>
      </c>
      <c r="P123" s="82" t="s">
        <v>30</v>
      </c>
      <c r="Q123" s="83" t="s">
        <v>30</v>
      </c>
      <c r="R123" s="20" t="s">
        <v>30</v>
      </c>
      <c r="S123" s="20" t="s">
        <v>30</v>
      </c>
      <c r="T123" s="20" t="s">
        <v>30</v>
      </c>
      <c r="U123" s="85" t="s">
        <v>30</v>
      </c>
      <c r="V123" s="83" t="s">
        <v>30</v>
      </c>
      <c r="W123" s="20" t="s">
        <v>30</v>
      </c>
      <c r="X123" s="20" t="s">
        <v>30</v>
      </c>
      <c r="Y123" s="20" t="s">
        <v>30</v>
      </c>
      <c r="Z123" s="85" t="s">
        <v>30</v>
      </c>
      <c r="AA123" s="83" t="s">
        <v>30</v>
      </c>
      <c r="AB123" s="20" t="s">
        <v>30</v>
      </c>
      <c r="AC123" s="20" t="s">
        <v>30</v>
      </c>
      <c r="AD123" s="20" t="s">
        <v>30</v>
      </c>
      <c r="AE123" s="85" t="s">
        <v>30</v>
      </c>
      <c r="AF123" s="83" t="s">
        <v>30</v>
      </c>
      <c r="AG123" s="20" t="s">
        <v>30</v>
      </c>
      <c r="AH123" s="20" t="s">
        <v>30</v>
      </c>
      <c r="AI123" s="20" t="s">
        <v>30</v>
      </c>
      <c r="AJ123" s="85" t="s">
        <v>30</v>
      </c>
      <c r="AK123" s="83" t="s">
        <v>30</v>
      </c>
      <c r="AL123" s="20" t="s">
        <v>30</v>
      </c>
      <c r="AM123" s="20" t="s">
        <v>30</v>
      </c>
      <c r="AN123" s="20" t="s">
        <v>30</v>
      </c>
      <c r="AO123" s="85" t="s">
        <v>30</v>
      </c>
      <c r="AP123" s="18" t="s">
        <v>30</v>
      </c>
      <c r="AQ123" s="17" t="s">
        <v>30</v>
      </c>
      <c r="AR123" s="17" t="s">
        <v>30</v>
      </c>
      <c r="AS123" s="17" t="s">
        <v>30</v>
      </c>
      <c r="AT123" s="16" t="s">
        <v>30</v>
      </c>
      <c r="AU123" s="18" t="s">
        <v>30</v>
      </c>
      <c r="AV123" s="17" t="s">
        <v>30</v>
      </c>
      <c r="AW123" s="17" t="s">
        <v>30</v>
      </c>
      <c r="AX123" s="17" t="s">
        <v>30</v>
      </c>
      <c r="AY123" s="16" t="s">
        <v>30</v>
      </c>
      <c r="AZ123" s="18" t="s">
        <v>30</v>
      </c>
      <c r="BA123" s="17" t="s">
        <v>30</v>
      </c>
      <c r="BB123" s="17" t="s">
        <v>30</v>
      </c>
      <c r="BC123" s="17" t="s">
        <v>30</v>
      </c>
      <c r="BD123" s="16" t="s">
        <v>30</v>
      </c>
      <c r="BE123" s="18" t="s">
        <v>30</v>
      </c>
      <c r="BF123" s="17" t="s">
        <v>30</v>
      </c>
      <c r="BG123" s="17" t="s">
        <v>30</v>
      </c>
      <c r="BH123" s="17" t="s">
        <v>30</v>
      </c>
      <c r="BI123" s="16" t="s">
        <v>30</v>
      </c>
      <c r="BJ123" s="18" t="s">
        <v>30</v>
      </c>
      <c r="BK123" s="17" t="s">
        <v>30</v>
      </c>
      <c r="BL123" s="17" t="s">
        <v>30</v>
      </c>
      <c r="BM123" s="17" t="s">
        <v>30</v>
      </c>
      <c r="BN123" s="16" t="s">
        <v>30</v>
      </c>
      <c r="BO123" s="86"/>
    </row>
    <row r="124" spans="1:67" x14ac:dyDescent="0.2">
      <c r="A124" s="61"/>
      <c r="B124" s="62"/>
      <c r="C124" s="102"/>
      <c r="D124" s="103"/>
      <c r="E124" s="103"/>
      <c r="F124" s="103"/>
      <c r="G124" s="103"/>
      <c r="H124" s="103"/>
      <c r="I124" s="119" t="b">
        <f t="shared" si="10"/>
        <v>0</v>
      </c>
      <c r="J124" s="68"/>
      <c r="K124" s="68"/>
      <c r="L124" s="26" t="s">
        <v>30</v>
      </c>
      <c r="M124" s="68" t="s">
        <v>30</v>
      </c>
      <c r="N124" s="25" t="s">
        <v>30</v>
      </c>
      <c r="O124" s="25" t="s">
        <v>30</v>
      </c>
      <c r="P124" s="82" t="s">
        <v>30</v>
      </c>
      <c r="Q124" s="83" t="s">
        <v>30</v>
      </c>
      <c r="R124" s="20" t="s">
        <v>30</v>
      </c>
      <c r="S124" s="20" t="s">
        <v>30</v>
      </c>
      <c r="T124" s="20" t="s">
        <v>30</v>
      </c>
      <c r="U124" s="85" t="s">
        <v>30</v>
      </c>
      <c r="V124" s="83" t="s">
        <v>30</v>
      </c>
      <c r="W124" s="20" t="s">
        <v>30</v>
      </c>
      <c r="X124" s="20" t="s">
        <v>30</v>
      </c>
      <c r="Y124" s="20" t="s">
        <v>30</v>
      </c>
      <c r="Z124" s="85" t="s">
        <v>30</v>
      </c>
      <c r="AA124" s="83" t="s">
        <v>30</v>
      </c>
      <c r="AB124" s="20" t="s">
        <v>30</v>
      </c>
      <c r="AC124" s="20" t="s">
        <v>30</v>
      </c>
      <c r="AD124" s="20" t="s">
        <v>30</v>
      </c>
      <c r="AE124" s="85" t="s">
        <v>30</v>
      </c>
      <c r="AF124" s="83" t="s">
        <v>30</v>
      </c>
      <c r="AG124" s="20" t="s">
        <v>30</v>
      </c>
      <c r="AH124" s="20" t="s">
        <v>30</v>
      </c>
      <c r="AI124" s="20" t="s">
        <v>30</v>
      </c>
      <c r="AJ124" s="85" t="s">
        <v>30</v>
      </c>
      <c r="AK124" s="83" t="s">
        <v>30</v>
      </c>
      <c r="AL124" s="20" t="s">
        <v>30</v>
      </c>
      <c r="AM124" s="20" t="s">
        <v>30</v>
      </c>
      <c r="AN124" s="20" t="s">
        <v>30</v>
      </c>
      <c r="AO124" s="85" t="s">
        <v>30</v>
      </c>
      <c r="AP124" s="18" t="s">
        <v>30</v>
      </c>
      <c r="AQ124" s="17" t="s">
        <v>30</v>
      </c>
      <c r="AR124" s="17" t="s">
        <v>30</v>
      </c>
      <c r="AS124" s="17" t="s">
        <v>30</v>
      </c>
      <c r="AT124" s="16" t="s">
        <v>30</v>
      </c>
      <c r="AU124" s="18" t="s">
        <v>30</v>
      </c>
      <c r="AV124" s="17" t="s">
        <v>30</v>
      </c>
      <c r="AW124" s="17" t="s">
        <v>30</v>
      </c>
      <c r="AX124" s="17" t="s">
        <v>30</v>
      </c>
      <c r="AY124" s="16" t="s">
        <v>30</v>
      </c>
      <c r="AZ124" s="18" t="s">
        <v>30</v>
      </c>
      <c r="BA124" s="17" t="s">
        <v>30</v>
      </c>
      <c r="BB124" s="17" t="s">
        <v>30</v>
      </c>
      <c r="BC124" s="17" t="s">
        <v>30</v>
      </c>
      <c r="BD124" s="16" t="s">
        <v>30</v>
      </c>
      <c r="BE124" s="18" t="s">
        <v>30</v>
      </c>
      <c r="BF124" s="17" t="s">
        <v>30</v>
      </c>
      <c r="BG124" s="17" t="s">
        <v>30</v>
      </c>
      <c r="BH124" s="17" t="s">
        <v>30</v>
      </c>
      <c r="BI124" s="16" t="s">
        <v>30</v>
      </c>
      <c r="BJ124" s="18" t="s">
        <v>30</v>
      </c>
      <c r="BK124" s="17" t="s">
        <v>30</v>
      </c>
      <c r="BL124" s="17" t="s">
        <v>30</v>
      </c>
      <c r="BM124" s="17" t="s">
        <v>30</v>
      </c>
      <c r="BN124" s="16" t="s">
        <v>30</v>
      </c>
      <c r="BO124" s="86"/>
    </row>
    <row r="125" spans="1:67" x14ac:dyDescent="0.2">
      <c r="A125" s="61"/>
      <c r="B125" s="62"/>
      <c r="C125" s="102"/>
      <c r="D125" s="103"/>
      <c r="E125" s="103"/>
      <c r="F125" s="103"/>
      <c r="G125" s="103"/>
      <c r="H125" s="103"/>
      <c r="I125" s="119" t="b">
        <f t="shared" si="10"/>
        <v>0</v>
      </c>
      <c r="J125" s="68"/>
      <c r="K125" s="68"/>
      <c r="L125" s="26" t="s">
        <v>30</v>
      </c>
      <c r="M125" s="68" t="s">
        <v>30</v>
      </c>
      <c r="N125" s="25" t="s">
        <v>30</v>
      </c>
      <c r="O125" s="25" t="s">
        <v>30</v>
      </c>
      <c r="P125" s="82" t="s">
        <v>30</v>
      </c>
      <c r="Q125" s="83" t="s">
        <v>30</v>
      </c>
      <c r="R125" s="20" t="s">
        <v>30</v>
      </c>
      <c r="S125" s="20" t="s">
        <v>30</v>
      </c>
      <c r="T125" s="20" t="s">
        <v>30</v>
      </c>
      <c r="U125" s="85" t="s">
        <v>30</v>
      </c>
      <c r="V125" s="83" t="s">
        <v>30</v>
      </c>
      <c r="W125" s="20" t="s">
        <v>30</v>
      </c>
      <c r="X125" s="20" t="s">
        <v>30</v>
      </c>
      <c r="Y125" s="20" t="s">
        <v>30</v>
      </c>
      <c r="Z125" s="85" t="s">
        <v>30</v>
      </c>
      <c r="AA125" s="83" t="s">
        <v>30</v>
      </c>
      <c r="AB125" s="20" t="s">
        <v>30</v>
      </c>
      <c r="AC125" s="20" t="s">
        <v>30</v>
      </c>
      <c r="AD125" s="20" t="s">
        <v>30</v>
      </c>
      <c r="AE125" s="85" t="s">
        <v>30</v>
      </c>
      <c r="AF125" s="83" t="s">
        <v>30</v>
      </c>
      <c r="AG125" s="20" t="s">
        <v>30</v>
      </c>
      <c r="AH125" s="20" t="s">
        <v>30</v>
      </c>
      <c r="AI125" s="20" t="s">
        <v>30</v>
      </c>
      <c r="AJ125" s="85" t="s">
        <v>30</v>
      </c>
      <c r="AK125" s="83" t="s">
        <v>30</v>
      </c>
      <c r="AL125" s="20" t="s">
        <v>30</v>
      </c>
      <c r="AM125" s="20" t="s">
        <v>30</v>
      </c>
      <c r="AN125" s="20" t="s">
        <v>30</v>
      </c>
      <c r="AO125" s="85" t="s">
        <v>30</v>
      </c>
      <c r="AP125" s="18" t="s">
        <v>30</v>
      </c>
      <c r="AQ125" s="17" t="s">
        <v>30</v>
      </c>
      <c r="AR125" s="17" t="s">
        <v>30</v>
      </c>
      <c r="AS125" s="17" t="s">
        <v>30</v>
      </c>
      <c r="AT125" s="16" t="s">
        <v>30</v>
      </c>
      <c r="AU125" s="18" t="s">
        <v>30</v>
      </c>
      <c r="AV125" s="17" t="s">
        <v>30</v>
      </c>
      <c r="AW125" s="17" t="s">
        <v>30</v>
      </c>
      <c r="AX125" s="17" t="s">
        <v>30</v>
      </c>
      <c r="AY125" s="16" t="s">
        <v>30</v>
      </c>
      <c r="AZ125" s="18" t="s">
        <v>30</v>
      </c>
      <c r="BA125" s="17" t="s">
        <v>30</v>
      </c>
      <c r="BB125" s="17" t="s">
        <v>30</v>
      </c>
      <c r="BC125" s="17" t="s">
        <v>30</v>
      </c>
      <c r="BD125" s="16" t="s">
        <v>30</v>
      </c>
      <c r="BE125" s="18" t="s">
        <v>30</v>
      </c>
      <c r="BF125" s="17" t="s">
        <v>30</v>
      </c>
      <c r="BG125" s="17" t="s">
        <v>30</v>
      </c>
      <c r="BH125" s="17" t="s">
        <v>30</v>
      </c>
      <c r="BI125" s="16" t="s">
        <v>30</v>
      </c>
      <c r="BJ125" s="18" t="s">
        <v>30</v>
      </c>
      <c r="BK125" s="17" t="s">
        <v>30</v>
      </c>
      <c r="BL125" s="17" t="s">
        <v>30</v>
      </c>
      <c r="BM125" s="17" t="s">
        <v>30</v>
      </c>
      <c r="BN125" s="16" t="s">
        <v>30</v>
      </c>
      <c r="BO125" s="86"/>
    </row>
    <row r="126" spans="1:67" x14ac:dyDescent="0.2">
      <c r="A126" s="61"/>
      <c r="B126" s="62"/>
      <c r="C126" s="102"/>
      <c r="D126" s="103"/>
      <c r="E126" s="103"/>
      <c r="F126" s="103"/>
      <c r="G126" s="103"/>
      <c r="H126" s="103"/>
      <c r="I126" s="119" t="b">
        <f t="shared" si="10"/>
        <v>0</v>
      </c>
      <c r="J126" s="68"/>
      <c r="K126" s="68"/>
      <c r="L126" s="26" t="s">
        <v>30</v>
      </c>
      <c r="M126" s="68" t="s">
        <v>30</v>
      </c>
      <c r="N126" s="25" t="s">
        <v>30</v>
      </c>
      <c r="O126" s="25" t="s">
        <v>30</v>
      </c>
      <c r="P126" s="82" t="s">
        <v>30</v>
      </c>
      <c r="Q126" s="83" t="s">
        <v>30</v>
      </c>
      <c r="R126" s="20" t="s">
        <v>30</v>
      </c>
      <c r="S126" s="20" t="s">
        <v>30</v>
      </c>
      <c r="T126" s="20" t="s">
        <v>30</v>
      </c>
      <c r="U126" s="85" t="s">
        <v>30</v>
      </c>
      <c r="V126" s="83" t="s">
        <v>30</v>
      </c>
      <c r="W126" s="20" t="s">
        <v>30</v>
      </c>
      <c r="X126" s="20" t="s">
        <v>30</v>
      </c>
      <c r="Y126" s="20" t="s">
        <v>30</v>
      </c>
      <c r="Z126" s="85" t="s">
        <v>30</v>
      </c>
      <c r="AA126" s="83" t="s">
        <v>30</v>
      </c>
      <c r="AB126" s="20" t="s">
        <v>30</v>
      </c>
      <c r="AC126" s="20" t="s">
        <v>30</v>
      </c>
      <c r="AD126" s="20" t="s">
        <v>30</v>
      </c>
      <c r="AE126" s="85" t="s">
        <v>30</v>
      </c>
      <c r="AF126" s="83" t="s">
        <v>30</v>
      </c>
      <c r="AG126" s="20" t="s">
        <v>30</v>
      </c>
      <c r="AH126" s="20" t="s">
        <v>30</v>
      </c>
      <c r="AI126" s="20" t="s">
        <v>30</v>
      </c>
      <c r="AJ126" s="85" t="s">
        <v>30</v>
      </c>
      <c r="AK126" s="83" t="s">
        <v>30</v>
      </c>
      <c r="AL126" s="20" t="s">
        <v>30</v>
      </c>
      <c r="AM126" s="20" t="s">
        <v>30</v>
      </c>
      <c r="AN126" s="20" t="s">
        <v>30</v>
      </c>
      <c r="AO126" s="85" t="s">
        <v>30</v>
      </c>
      <c r="AP126" s="18" t="s">
        <v>30</v>
      </c>
      <c r="AQ126" s="17" t="s">
        <v>30</v>
      </c>
      <c r="AR126" s="17" t="s">
        <v>30</v>
      </c>
      <c r="AS126" s="17" t="s">
        <v>30</v>
      </c>
      <c r="AT126" s="16" t="s">
        <v>30</v>
      </c>
      <c r="AU126" s="18" t="s">
        <v>30</v>
      </c>
      <c r="AV126" s="17" t="s">
        <v>30</v>
      </c>
      <c r="AW126" s="17" t="s">
        <v>30</v>
      </c>
      <c r="AX126" s="17" t="s">
        <v>30</v>
      </c>
      <c r="AY126" s="16" t="s">
        <v>30</v>
      </c>
      <c r="AZ126" s="18" t="s">
        <v>30</v>
      </c>
      <c r="BA126" s="17" t="s">
        <v>30</v>
      </c>
      <c r="BB126" s="17" t="s">
        <v>30</v>
      </c>
      <c r="BC126" s="17" t="s">
        <v>30</v>
      </c>
      <c r="BD126" s="16" t="s">
        <v>30</v>
      </c>
      <c r="BE126" s="18" t="s">
        <v>30</v>
      </c>
      <c r="BF126" s="17" t="s">
        <v>30</v>
      </c>
      <c r="BG126" s="17" t="s">
        <v>30</v>
      </c>
      <c r="BH126" s="17" t="s">
        <v>30</v>
      </c>
      <c r="BI126" s="16" t="s">
        <v>30</v>
      </c>
      <c r="BJ126" s="18" t="s">
        <v>30</v>
      </c>
      <c r="BK126" s="17" t="s">
        <v>30</v>
      </c>
      <c r="BL126" s="17" t="s">
        <v>30</v>
      </c>
      <c r="BM126" s="17" t="s">
        <v>30</v>
      </c>
      <c r="BN126" s="16" t="s">
        <v>30</v>
      </c>
      <c r="BO126" s="86"/>
    </row>
    <row r="127" spans="1:67" x14ac:dyDescent="0.2">
      <c r="A127" s="61"/>
      <c r="B127" s="62"/>
      <c r="C127" s="102"/>
      <c r="D127" s="103"/>
      <c r="E127" s="103"/>
      <c r="F127" s="103"/>
      <c r="G127" s="103"/>
      <c r="H127" s="103"/>
      <c r="I127" s="119" t="b">
        <f t="shared" si="10"/>
        <v>0</v>
      </c>
      <c r="J127" s="68"/>
      <c r="K127" s="68"/>
      <c r="L127" s="26" t="s">
        <v>30</v>
      </c>
      <c r="M127" s="68" t="s">
        <v>30</v>
      </c>
      <c r="N127" s="25" t="s">
        <v>30</v>
      </c>
      <c r="O127" s="25" t="s">
        <v>30</v>
      </c>
      <c r="P127" s="82" t="s">
        <v>30</v>
      </c>
      <c r="Q127" s="83" t="s">
        <v>30</v>
      </c>
      <c r="R127" s="20" t="s">
        <v>30</v>
      </c>
      <c r="S127" s="20" t="s">
        <v>30</v>
      </c>
      <c r="T127" s="20" t="s">
        <v>30</v>
      </c>
      <c r="U127" s="85" t="s">
        <v>30</v>
      </c>
      <c r="V127" s="83" t="s">
        <v>30</v>
      </c>
      <c r="W127" s="20" t="s">
        <v>30</v>
      </c>
      <c r="X127" s="20" t="s">
        <v>30</v>
      </c>
      <c r="Y127" s="20" t="s">
        <v>30</v>
      </c>
      <c r="Z127" s="85" t="s">
        <v>30</v>
      </c>
      <c r="AA127" s="83" t="s">
        <v>30</v>
      </c>
      <c r="AB127" s="20" t="s">
        <v>30</v>
      </c>
      <c r="AC127" s="20" t="s">
        <v>30</v>
      </c>
      <c r="AD127" s="20" t="s">
        <v>30</v>
      </c>
      <c r="AE127" s="85" t="s">
        <v>30</v>
      </c>
      <c r="AF127" s="83" t="s">
        <v>30</v>
      </c>
      <c r="AG127" s="20" t="s">
        <v>30</v>
      </c>
      <c r="AH127" s="20" t="s">
        <v>30</v>
      </c>
      <c r="AI127" s="20" t="s">
        <v>30</v>
      </c>
      <c r="AJ127" s="85" t="s">
        <v>30</v>
      </c>
      <c r="AK127" s="83" t="s">
        <v>30</v>
      </c>
      <c r="AL127" s="20" t="s">
        <v>30</v>
      </c>
      <c r="AM127" s="20" t="s">
        <v>30</v>
      </c>
      <c r="AN127" s="20" t="s">
        <v>30</v>
      </c>
      <c r="AO127" s="85" t="s">
        <v>30</v>
      </c>
      <c r="AP127" s="18" t="s">
        <v>30</v>
      </c>
      <c r="AQ127" s="17" t="s">
        <v>30</v>
      </c>
      <c r="AR127" s="17" t="s">
        <v>30</v>
      </c>
      <c r="AS127" s="17" t="s">
        <v>30</v>
      </c>
      <c r="AT127" s="16" t="s">
        <v>30</v>
      </c>
      <c r="AU127" s="18" t="s">
        <v>30</v>
      </c>
      <c r="AV127" s="17" t="s">
        <v>30</v>
      </c>
      <c r="AW127" s="17" t="s">
        <v>30</v>
      </c>
      <c r="AX127" s="17" t="s">
        <v>30</v>
      </c>
      <c r="AY127" s="16" t="s">
        <v>30</v>
      </c>
      <c r="AZ127" s="18" t="s">
        <v>30</v>
      </c>
      <c r="BA127" s="17" t="s">
        <v>30</v>
      </c>
      <c r="BB127" s="17" t="s">
        <v>30</v>
      </c>
      <c r="BC127" s="17" t="s">
        <v>30</v>
      </c>
      <c r="BD127" s="16" t="s">
        <v>30</v>
      </c>
      <c r="BE127" s="18" t="s">
        <v>30</v>
      </c>
      <c r="BF127" s="17" t="s">
        <v>30</v>
      </c>
      <c r="BG127" s="17" t="s">
        <v>30</v>
      </c>
      <c r="BH127" s="17" t="s">
        <v>30</v>
      </c>
      <c r="BI127" s="16" t="s">
        <v>30</v>
      </c>
      <c r="BJ127" s="18" t="s">
        <v>30</v>
      </c>
      <c r="BK127" s="17" t="s">
        <v>30</v>
      </c>
      <c r="BL127" s="17" t="s">
        <v>30</v>
      </c>
      <c r="BM127" s="17" t="s">
        <v>30</v>
      </c>
      <c r="BN127" s="16" t="s">
        <v>30</v>
      </c>
      <c r="BO127" s="86"/>
    </row>
    <row r="128" spans="1:67" x14ac:dyDescent="0.2">
      <c r="A128" s="61"/>
      <c r="B128" s="62"/>
      <c r="C128" s="102"/>
      <c r="D128" s="103"/>
      <c r="E128" s="103"/>
      <c r="F128" s="103"/>
      <c r="G128" s="103"/>
      <c r="H128" s="103"/>
      <c r="I128" s="119" t="b">
        <f t="shared" si="10"/>
        <v>0</v>
      </c>
      <c r="J128" s="68"/>
      <c r="K128" s="68"/>
      <c r="L128" s="26" t="s">
        <v>30</v>
      </c>
      <c r="M128" s="68" t="s">
        <v>30</v>
      </c>
      <c r="N128" s="25" t="s">
        <v>30</v>
      </c>
      <c r="O128" s="25" t="s">
        <v>30</v>
      </c>
      <c r="P128" s="82" t="s">
        <v>30</v>
      </c>
      <c r="Q128" s="83" t="s">
        <v>30</v>
      </c>
      <c r="R128" s="20" t="s">
        <v>30</v>
      </c>
      <c r="S128" s="20" t="s">
        <v>30</v>
      </c>
      <c r="T128" s="20" t="s">
        <v>30</v>
      </c>
      <c r="U128" s="85" t="s">
        <v>30</v>
      </c>
      <c r="V128" s="83" t="s">
        <v>30</v>
      </c>
      <c r="W128" s="20" t="s">
        <v>30</v>
      </c>
      <c r="X128" s="20" t="s">
        <v>30</v>
      </c>
      <c r="Y128" s="20" t="s">
        <v>30</v>
      </c>
      <c r="Z128" s="85" t="s">
        <v>30</v>
      </c>
      <c r="AA128" s="83" t="s">
        <v>30</v>
      </c>
      <c r="AB128" s="20" t="s">
        <v>30</v>
      </c>
      <c r="AC128" s="20" t="s">
        <v>30</v>
      </c>
      <c r="AD128" s="20" t="s">
        <v>30</v>
      </c>
      <c r="AE128" s="85" t="s">
        <v>30</v>
      </c>
      <c r="AF128" s="83" t="s">
        <v>30</v>
      </c>
      <c r="AG128" s="20" t="s">
        <v>30</v>
      </c>
      <c r="AH128" s="20" t="s">
        <v>30</v>
      </c>
      <c r="AI128" s="20" t="s">
        <v>30</v>
      </c>
      <c r="AJ128" s="85" t="s">
        <v>30</v>
      </c>
      <c r="AK128" s="83" t="s">
        <v>30</v>
      </c>
      <c r="AL128" s="20" t="s">
        <v>30</v>
      </c>
      <c r="AM128" s="20" t="s">
        <v>30</v>
      </c>
      <c r="AN128" s="20" t="s">
        <v>30</v>
      </c>
      <c r="AO128" s="85" t="s">
        <v>30</v>
      </c>
      <c r="AP128" s="18" t="s">
        <v>30</v>
      </c>
      <c r="AQ128" s="17" t="s">
        <v>30</v>
      </c>
      <c r="AR128" s="17" t="s">
        <v>30</v>
      </c>
      <c r="AS128" s="17" t="s">
        <v>30</v>
      </c>
      <c r="AT128" s="16" t="s">
        <v>30</v>
      </c>
      <c r="AU128" s="18" t="s">
        <v>30</v>
      </c>
      <c r="AV128" s="17" t="s">
        <v>30</v>
      </c>
      <c r="AW128" s="17" t="s">
        <v>30</v>
      </c>
      <c r="AX128" s="17" t="s">
        <v>30</v>
      </c>
      <c r="AY128" s="16" t="s">
        <v>30</v>
      </c>
      <c r="AZ128" s="18" t="s">
        <v>30</v>
      </c>
      <c r="BA128" s="17" t="s">
        <v>30</v>
      </c>
      <c r="BB128" s="17" t="s">
        <v>30</v>
      </c>
      <c r="BC128" s="17" t="s">
        <v>30</v>
      </c>
      <c r="BD128" s="16" t="s">
        <v>30</v>
      </c>
      <c r="BE128" s="18" t="s">
        <v>30</v>
      </c>
      <c r="BF128" s="17" t="s">
        <v>30</v>
      </c>
      <c r="BG128" s="17" t="s">
        <v>30</v>
      </c>
      <c r="BH128" s="17" t="s">
        <v>30</v>
      </c>
      <c r="BI128" s="16" t="s">
        <v>30</v>
      </c>
      <c r="BJ128" s="18" t="s">
        <v>30</v>
      </c>
      <c r="BK128" s="17" t="s">
        <v>30</v>
      </c>
      <c r="BL128" s="17" t="s">
        <v>30</v>
      </c>
      <c r="BM128" s="17" t="s">
        <v>15</v>
      </c>
      <c r="BN128" s="16" t="s">
        <v>30</v>
      </c>
      <c r="BO128" s="86"/>
    </row>
    <row r="129" spans="1:67" x14ac:dyDescent="0.2">
      <c r="A129" s="61"/>
      <c r="B129" s="62"/>
      <c r="C129" s="102"/>
      <c r="D129" s="103"/>
      <c r="E129" s="103"/>
      <c r="F129" s="103"/>
      <c r="G129" s="103"/>
      <c r="H129" s="103"/>
      <c r="I129" s="119" t="b">
        <f t="shared" si="10"/>
        <v>0</v>
      </c>
      <c r="J129" s="68"/>
      <c r="K129" s="68"/>
      <c r="L129" s="26" t="s">
        <v>30</v>
      </c>
      <c r="M129" s="68" t="s">
        <v>30</v>
      </c>
      <c r="N129" s="25" t="s">
        <v>30</v>
      </c>
      <c r="O129" s="25" t="s">
        <v>30</v>
      </c>
      <c r="P129" s="82" t="s">
        <v>30</v>
      </c>
      <c r="Q129" s="83" t="s">
        <v>30</v>
      </c>
      <c r="R129" s="20" t="s">
        <v>30</v>
      </c>
      <c r="S129" s="20" t="s">
        <v>30</v>
      </c>
      <c r="T129" s="20" t="s">
        <v>30</v>
      </c>
      <c r="U129" s="85" t="s">
        <v>30</v>
      </c>
      <c r="V129" s="83" t="s">
        <v>30</v>
      </c>
      <c r="W129" s="20" t="s">
        <v>30</v>
      </c>
      <c r="X129" s="20" t="s">
        <v>30</v>
      </c>
      <c r="Y129" s="20" t="s">
        <v>30</v>
      </c>
      <c r="Z129" s="85" t="s">
        <v>30</v>
      </c>
      <c r="AA129" s="83" t="s">
        <v>30</v>
      </c>
      <c r="AB129" s="20" t="s">
        <v>30</v>
      </c>
      <c r="AC129" s="20" t="s">
        <v>30</v>
      </c>
      <c r="AD129" s="20" t="s">
        <v>30</v>
      </c>
      <c r="AE129" s="85" t="s">
        <v>30</v>
      </c>
      <c r="AF129" s="83" t="s">
        <v>30</v>
      </c>
      <c r="AG129" s="20" t="s">
        <v>30</v>
      </c>
      <c r="AH129" s="20" t="s">
        <v>30</v>
      </c>
      <c r="AI129" s="20" t="s">
        <v>30</v>
      </c>
      <c r="AJ129" s="85" t="s">
        <v>30</v>
      </c>
      <c r="AK129" s="83" t="s">
        <v>30</v>
      </c>
      <c r="AL129" s="20" t="s">
        <v>30</v>
      </c>
      <c r="AM129" s="20" t="s">
        <v>30</v>
      </c>
      <c r="AN129" s="20" t="s">
        <v>30</v>
      </c>
      <c r="AO129" s="85" t="s">
        <v>30</v>
      </c>
      <c r="AP129" s="18" t="s">
        <v>30</v>
      </c>
      <c r="AQ129" s="17" t="s">
        <v>30</v>
      </c>
      <c r="AR129" s="17" t="s">
        <v>30</v>
      </c>
      <c r="AS129" s="17" t="s">
        <v>30</v>
      </c>
      <c r="AT129" s="16" t="s">
        <v>30</v>
      </c>
      <c r="AU129" s="18" t="s">
        <v>30</v>
      </c>
      <c r="AV129" s="17" t="s">
        <v>30</v>
      </c>
      <c r="AW129" s="17" t="s">
        <v>30</v>
      </c>
      <c r="AX129" s="17" t="s">
        <v>30</v>
      </c>
      <c r="AY129" s="16" t="s">
        <v>30</v>
      </c>
      <c r="AZ129" s="18" t="s">
        <v>30</v>
      </c>
      <c r="BA129" s="17" t="s">
        <v>30</v>
      </c>
      <c r="BB129" s="17" t="s">
        <v>30</v>
      </c>
      <c r="BC129" s="17" t="s">
        <v>30</v>
      </c>
      <c r="BD129" s="16" t="s">
        <v>30</v>
      </c>
      <c r="BE129" s="18" t="s">
        <v>30</v>
      </c>
      <c r="BF129" s="17" t="s">
        <v>30</v>
      </c>
      <c r="BG129" s="17" t="s">
        <v>30</v>
      </c>
      <c r="BH129" s="17" t="s">
        <v>30</v>
      </c>
      <c r="BI129" s="16" t="s">
        <v>30</v>
      </c>
      <c r="BJ129" s="18" t="s">
        <v>30</v>
      </c>
      <c r="BK129" s="17" t="s">
        <v>30</v>
      </c>
      <c r="BL129" s="17" t="s">
        <v>30</v>
      </c>
      <c r="BM129" s="17" t="s">
        <v>30</v>
      </c>
      <c r="BN129" s="16" t="s">
        <v>30</v>
      </c>
      <c r="BO129" s="86"/>
    </row>
    <row r="130" spans="1:67" x14ac:dyDescent="0.2">
      <c r="A130" s="61"/>
      <c r="B130" s="62"/>
      <c r="C130" s="102"/>
      <c r="D130" s="103"/>
      <c r="E130" s="103"/>
      <c r="F130" s="103"/>
      <c r="G130" s="103"/>
      <c r="H130" s="103"/>
      <c r="I130" s="119" t="b">
        <f t="shared" si="10"/>
        <v>0</v>
      </c>
      <c r="J130" s="68"/>
      <c r="K130" s="68"/>
      <c r="L130" s="26" t="s">
        <v>30</v>
      </c>
      <c r="M130" s="68" t="s">
        <v>30</v>
      </c>
      <c r="N130" s="25" t="s">
        <v>30</v>
      </c>
      <c r="O130" s="25" t="s">
        <v>30</v>
      </c>
      <c r="P130" s="82" t="s">
        <v>30</v>
      </c>
      <c r="Q130" s="83" t="s">
        <v>30</v>
      </c>
      <c r="R130" s="20" t="s">
        <v>30</v>
      </c>
      <c r="S130" s="20" t="s">
        <v>30</v>
      </c>
      <c r="T130" s="20" t="s">
        <v>30</v>
      </c>
      <c r="U130" s="85" t="s">
        <v>30</v>
      </c>
      <c r="V130" s="83" t="s">
        <v>30</v>
      </c>
      <c r="W130" s="20" t="s">
        <v>30</v>
      </c>
      <c r="X130" s="20" t="s">
        <v>30</v>
      </c>
      <c r="Y130" s="20" t="s">
        <v>30</v>
      </c>
      <c r="Z130" s="85" t="s">
        <v>30</v>
      </c>
      <c r="AA130" s="83" t="s">
        <v>30</v>
      </c>
      <c r="AB130" s="20" t="s">
        <v>30</v>
      </c>
      <c r="AC130" s="20" t="s">
        <v>30</v>
      </c>
      <c r="AD130" s="20" t="s">
        <v>30</v>
      </c>
      <c r="AE130" s="85" t="s">
        <v>30</v>
      </c>
      <c r="AF130" s="83" t="s">
        <v>30</v>
      </c>
      <c r="AG130" s="20" t="s">
        <v>30</v>
      </c>
      <c r="AH130" s="20" t="s">
        <v>30</v>
      </c>
      <c r="AI130" s="20" t="s">
        <v>30</v>
      </c>
      <c r="AJ130" s="85" t="s">
        <v>30</v>
      </c>
      <c r="AK130" s="83" t="s">
        <v>30</v>
      </c>
      <c r="AL130" s="20" t="s">
        <v>30</v>
      </c>
      <c r="AM130" s="20" t="s">
        <v>30</v>
      </c>
      <c r="AN130" s="20" t="s">
        <v>30</v>
      </c>
      <c r="AO130" s="85" t="s">
        <v>30</v>
      </c>
      <c r="AP130" s="18" t="s">
        <v>30</v>
      </c>
      <c r="AQ130" s="17" t="s">
        <v>30</v>
      </c>
      <c r="AR130" s="17" t="s">
        <v>30</v>
      </c>
      <c r="AS130" s="17" t="s">
        <v>30</v>
      </c>
      <c r="AT130" s="16" t="s">
        <v>30</v>
      </c>
      <c r="AU130" s="18" t="s">
        <v>30</v>
      </c>
      <c r="AV130" s="17" t="s">
        <v>30</v>
      </c>
      <c r="AW130" s="17" t="s">
        <v>30</v>
      </c>
      <c r="AX130" s="17" t="s">
        <v>30</v>
      </c>
      <c r="AY130" s="16" t="s">
        <v>30</v>
      </c>
      <c r="AZ130" s="18" t="s">
        <v>30</v>
      </c>
      <c r="BA130" s="17" t="s">
        <v>30</v>
      </c>
      <c r="BB130" s="17" t="s">
        <v>30</v>
      </c>
      <c r="BC130" s="17" t="s">
        <v>30</v>
      </c>
      <c r="BD130" s="16" t="s">
        <v>30</v>
      </c>
      <c r="BE130" s="18" t="s">
        <v>30</v>
      </c>
      <c r="BF130" s="17" t="s">
        <v>30</v>
      </c>
      <c r="BG130" s="17" t="s">
        <v>30</v>
      </c>
      <c r="BH130" s="17" t="s">
        <v>30</v>
      </c>
      <c r="BI130" s="16" t="s">
        <v>30</v>
      </c>
      <c r="BJ130" s="18" t="s">
        <v>30</v>
      </c>
      <c r="BK130" s="17" t="s">
        <v>30</v>
      </c>
      <c r="BL130" s="17" t="s">
        <v>30</v>
      </c>
      <c r="BM130" s="17" t="s">
        <v>30</v>
      </c>
      <c r="BN130" s="16" t="s">
        <v>30</v>
      </c>
      <c r="BO130" s="86"/>
    </row>
    <row r="131" spans="1:67" x14ac:dyDescent="0.2">
      <c r="A131" s="61"/>
      <c r="B131" s="62"/>
      <c r="C131" s="102"/>
      <c r="D131" s="103"/>
      <c r="E131" s="103"/>
      <c r="F131" s="103"/>
      <c r="G131" s="103"/>
      <c r="H131" s="103"/>
      <c r="I131" s="119" t="b">
        <f t="shared" si="10"/>
        <v>0</v>
      </c>
      <c r="J131" s="68"/>
      <c r="K131" s="68"/>
      <c r="L131" s="26" t="s">
        <v>30</v>
      </c>
      <c r="M131" s="68" t="s">
        <v>30</v>
      </c>
      <c r="N131" s="25" t="s">
        <v>30</v>
      </c>
      <c r="O131" s="25" t="s">
        <v>30</v>
      </c>
      <c r="P131" s="82" t="s">
        <v>30</v>
      </c>
      <c r="Q131" s="83" t="s">
        <v>30</v>
      </c>
      <c r="R131" s="20" t="s">
        <v>30</v>
      </c>
      <c r="S131" s="20" t="s">
        <v>30</v>
      </c>
      <c r="T131" s="20" t="s">
        <v>30</v>
      </c>
      <c r="U131" s="85" t="s">
        <v>30</v>
      </c>
      <c r="V131" s="83" t="s">
        <v>30</v>
      </c>
      <c r="W131" s="20" t="s">
        <v>30</v>
      </c>
      <c r="X131" s="20" t="s">
        <v>30</v>
      </c>
      <c r="Y131" s="20" t="s">
        <v>30</v>
      </c>
      <c r="Z131" s="85" t="s">
        <v>30</v>
      </c>
      <c r="AA131" s="83" t="s">
        <v>30</v>
      </c>
      <c r="AB131" s="20" t="s">
        <v>30</v>
      </c>
      <c r="AC131" s="20" t="s">
        <v>30</v>
      </c>
      <c r="AD131" s="20" t="s">
        <v>30</v>
      </c>
      <c r="AE131" s="85" t="s">
        <v>30</v>
      </c>
      <c r="AF131" s="83" t="s">
        <v>30</v>
      </c>
      <c r="AG131" s="20" t="s">
        <v>30</v>
      </c>
      <c r="AH131" s="20" t="s">
        <v>30</v>
      </c>
      <c r="AI131" s="20" t="s">
        <v>30</v>
      </c>
      <c r="AJ131" s="85" t="s">
        <v>30</v>
      </c>
      <c r="AK131" s="83" t="s">
        <v>30</v>
      </c>
      <c r="AL131" s="20" t="s">
        <v>30</v>
      </c>
      <c r="AM131" s="20" t="s">
        <v>30</v>
      </c>
      <c r="AN131" s="20" t="s">
        <v>30</v>
      </c>
      <c r="AO131" s="85" t="s">
        <v>30</v>
      </c>
      <c r="AP131" s="18" t="s">
        <v>30</v>
      </c>
      <c r="AQ131" s="17" t="s">
        <v>30</v>
      </c>
      <c r="AR131" s="17" t="s">
        <v>30</v>
      </c>
      <c r="AS131" s="17" t="s">
        <v>30</v>
      </c>
      <c r="AT131" s="16" t="s">
        <v>30</v>
      </c>
      <c r="AU131" s="18" t="s">
        <v>30</v>
      </c>
      <c r="AV131" s="17" t="s">
        <v>30</v>
      </c>
      <c r="AW131" s="17" t="s">
        <v>30</v>
      </c>
      <c r="AX131" s="17" t="s">
        <v>30</v>
      </c>
      <c r="AY131" s="16" t="s">
        <v>30</v>
      </c>
      <c r="AZ131" s="18" t="s">
        <v>30</v>
      </c>
      <c r="BA131" s="17" t="s">
        <v>30</v>
      </c>
      <c r="BB131" s="17" t="s">
        <v>30</v>
      </c>
      <c r="BC131" s="17" t="s">
        <v>30</v>
      </c>
      <c r="BD131" s="16" t="s">
        <v>30</v>
      </c>
      <c r="BE131" s="18" t="s">
        <v>30</v>
      </c>
      <c r="BF131" s="17" t="s">
        <v>30</v>
      </c>
      <c r="BG131" s="17" t="s">
        <v>30</v>
      </c>
      <c r="BH131" s="17" t="s">
        <v>30</v>
      </c>
      <c r="BI131" s="16" t="s">
        <v>30</v>
      </c>
      <c r="BJ131" s="18" t="s">
        <v>30</v>
      </c>
      <c r="BK131" s="17" t="s">
        <v>30</v>
      </c>
      <c r="BL131" s="17" t="s">
        <v>30</v>
      </c>
      <c r="BM131" s="17" t="s">
        <v>30</v>
      </c>
      <c r="BN131" s="16" t="s">
        <v>30</v>
      </c>
      <c r="BO131" s="86"/>
    </row>
    <row r="132" spans="1:67" x14ac:dyDescent="0.2">
      <c r="A132" s="61"/>
      <c r="B132" s="62"/>
      <c r="C132" s="102"/>
      <c r="D132" s="103"/>
      <c r="E132" s="103"/>
      <c r="F132" s="103"/>
      <c r="G132" s="103"/>
      <c r="H132" s="103"/>
      <c r="I132" s="119" t="b">
        <f t="shared" si="10"/>
        <v>0</v>
      </c>
      <c r="J132" s="68"/>
      <c r="K132" s="68"/>
      <c r="L132" s="26" t="s">
        <v>30</v>
      </c>
      <c r="M132" s="68" t="s">
        <v>30</v>
      </c>
      <c r="N132" s="25" t="s">
        <v>30</v>
      </c>
      <c r="O132" s="25" t="s">
        <v>30</v>
      </c>
      <c r="P132" s="82" t="s">
        <v>30</v>
      </c>
      <c r="Q132" s="83" t="s">
        <v>30</v>
      </c>
      <c r="R132" s="20" t="s">
        <v>30</v>
      </c>
      <c r="S132" s="20" t="s">
        <v>30</v>
      </c>
      <c r="T132" s="20" t="s">
        <v>30</v>
      </c>
      <c r="U132" s="85" t="s">
        <v>30</v>
      </c>
      <c r="V132" s="83" t="s">
        <v>30</v>
      </c>
      <c r="W132" s="20" t="s">
        <v>30</v>
      </c>
      <c r="X132" s="20" t="s">
        <v>30</v>
      </c>
      <c r="Y132" s="20" t="s">
        <v>30</v>
      </c>
      <c r="Z132" s="85" t="s">
        <v>30</v>
      </c>
      <c r="AA132" s="83" t="s">
        <v>30</v>
      </c>
      <c r="AB132" s="20" t="s">
        <v>30</v>
      </c>
      <c r="AC132" s="20" t="s">
        <v>30</v>
      </c>
      <c r="AD132" s="20" t="s">
        <v>30</v>
      </c>
      <c r="AE132" s="85" t="s">
        <v>30</v>
      </c>
      <c r="AF132" s="83" t="s">
        <v>30</v>
      </c>
      <c r="AG132" s="20" t="s">
        <v>30</v>
      </c>
      <c r="AH132" s="20" t="s">
        <v>30</v>
      </c>
      <c r="AI132" s="20" t="s">
        <v>30</v>
      </c>
      <c r="AJ132" s="85" t="s">
        <v>30</v>
      </c>
      <c r="AK132" s="83" t="s">
        <v>30</v>
      </c>
      <c r="AL132" s="20" t="s">
        <v>30</v>
      </c>
      <c r="AM132" s="20" t="s">
        <v>30</v>
      </c>
      <c r="AN132" s="20" t="s">
        <v>30</v>
      </c>
      <c r="AO132" s="85" t="s">
        <v>30</v>
      </c>
      <c r="AP132" s="18" t="s">
        <v>30</v>
      </c>
      <c r="AQ132" s="17" t="s">
        <v>30</v>
      </c>
      <c r="AR132" s="17" t="s">
        <v>30</v>
      </c>
      <c r="AS132" s="17" t="s">
        <v>30</v>
      </c>
      <c r="AT132" s="16" t="s">
        <v>30</v>
      </c>
      <c r="AU132" s="18" t="s">
        <v>30</v>
      </c>
      <c r="AV132" s="17" t="s">
        <v>30</v>
      </c>
      <c r="AW132" s="17" t="s">
        <v>30</v>
      </c>
      <c r="AX132" s="17" t="s">
        <v>30</v>
      </c>
      <c r="AY132" s="16" t="s">
        <v>30</v>
      </c>
      <c r="AZ132" s="18" t="s">
        <v>30</v>
      </c>
      <c r="BA132" s="17" t="s">
        <v>30</v>
      </c>
      <c r="BB132" s="17" t="s">
        <v>30</v>
      </c>
      <c r="BC132" s="17" t="s">
        <v>30</v>
      </c>
      <c r="BD132" s="16" t="s">
        <v>30</v>
      </c>
      <c r="BE132" s="18" t="s">
        <v>30</v>
      </c>
      <c r="BF132" s="17" t="s">
        <v>30</v>
      </c>
      <c r="BG132" s="17" t="s">
        <v>30</v>
      </c>
      <c r="BH132" s="17" t="s">
        <v>30</v>
      </c>
      <c r="BI132" s="16" t="s">
        <v>30</v>
      </c>
      <c r="BJ132" s="18" t="s">
        <v>30</v>
      </c>
      <c r="BK132" s="17" t="s">
        <v>30</v>
      </c>
      <c r="BL132" s="17" t="s">
        <v>30</v>
      </c>
      <c r="BM132" s="17" t="s">
        <v>30</v>
      </c>
      <c r="BN132" s="16" t="s">
        <v>30</v>
      </c>
      <c r="BO132" s="86"/>
    </row>
    <row r="133" spans="1:67" x14ac:dyDescent="0.2">
      <c r="A133" s="61"/>
      <c r="B133" s="62"/>
      <c r="C133" s="102"/>
      <c r="D133" s="103"/>
      <c r="E133" s="103"/>
      <c r="F133" s="103"/>
      <c r="G133" s="103"/>
      <c r="H133" s="103"/>
      <c r="I133" s="119" t="b">
        <f t="shared" si="10"/>
        <v>0</v>
      </c>
      <c r="J133" s="68"/>
      <c r="K133" s="68"/>
      <c r="L133" s="26" t="s">
        <v>30</v>
      </c>
      <c r="M133" s="68" t="s">
        <v>30</v>
      </c>
      <c r="N133" s="25" t="s">
        <v>30</v>
      </c>
      <c r="O133" s="25" t="s">
        <v>30</v>
      </c>
      <c r="P133" s="82" t="s">
        <v>30</v>
      </c>
      <c r="Q133" s="83" t="s">
        <v>30</v>
      </c>
      <c r="R133" s="20" t="s">
        <v>30</v>
      </c>
      <c r="S133" s="20" t="s">
        <v>30</v>
      </c>
      <c r="T133" s="20" t="s">
        <v>30</v>
      </c>
      <c r="U133" s="85" t="s">
        <v>30</v>
      </c>
      <c r="V133" s="83" t="s">
        <v>30</v>
      </c>
      <c r="W133" s="20" t="s">
        <v>30</v>
      </c>
      <c r="X133" s="20" t="s">
        <v>30</v>
      </c>
      <c r="Y133" s="20" t="s">
        <v>30</v>
      </c>
      <c r="Z133" s="85" t="s">
        <v>30</v>
      </c>
      <c r="AA133" s="83" t="s">
        <v>30</v>
      </c>
      <c r="AB133" s="20" t="s">
        <v>30</v>
      </c>
      <c r="AC133" s="20" t="s">
        <v>30</v>
      </c>
      <c r="AD133" s="20" t="s">
        <v>30</v>
      </c>
      <c r="AE133" s="85" t="s">
        <v>30</v>
      </c>
      <c r="AF133" s="83" t="s">
        <v>30</v>
      </c>
      <c r="AG133" s="20" t="s">
        <v>30</v>
      </c>
      <c r="AH133" s="20" t="s">
        <v>30</v>
      </c>
      <c r="AI133" s="20" t="s">
        <v>30</v>
      </c>
      <c r="AJ133" s="85" t="s">
        <v>30</v>
      </c>
      <c r="AK133" s="83" t="s">
        <v>30</v>
      </c>
      <c r="AL133" s="20" t="s">
        <v>30</v>
      </c>
      <c r="AM133" s="20" t="s">
        <v>30</v>
      </c>
      <c r="AN133" s="20" t="s">
        <v>30</v>
      </c>
      <c r="AO133" s="85" t="s">
        <v>30</v>
      </c>
      <c r="AP133" s="18" t="s">
        <v>30</v>
      </c>
      <c r="AQ133" s="17" t="s">
        <v>30</v>
      </c>
      <c r="AR133" s="17" t="s">
        <v>30</v>
      </c>
      <c r="AS133" s="17" t="s">
        <v>30</v>
      </c>
      <c r="AT133" s="16" t="s">
        <v>30</v>
      </c>
      <c r="AU133" s="18" t="s">
        <v>30</v>
      </c>
      <c r="AV133" s="17" t="s">
        <v>30</v>
      </c>
      <c r="AW133" s="17" t="s">
        <v>30</v>
      </c>
      <c r="AX133" s="17" t="s">
        <v>30</v>
      </c>
      <c r="AY133" s="16" t="s">
        <v>30</v>
      </c>
      <c r="AZ133" s="18" t="s">
        <v>30</v>
      </c>
      <c r="BA133" s="17" t="s">
        <v>30</v>
      </c>
      <c r="BB133" s="17" t="s">
        <v>30</v>
      </c>
      <c r="BC133" s="17" t="s">
        <v>30</v>
      </c>
      <c r="BD133" s="16" t="s">
        <v>30</v>
      </c>
      <c r="BE133" s="18" t="s">
        <v>30</v>
      </c>
      <c r="BF133" s="17" t="s">
        <v>30</v>
      </c>
      <c r="BG133" s="17" t="s">
        <v>30</v>
      </c>
      <c r="BH133" s="17" t="s">
        <v>30</v>
      </c>
      <c r="BI133" s="16" t="s">
        <v>30</v>
      </c>
      <c r="BJ133" s="18" t="s">
        <v>30</v>
      </c>
      <c r="BK133" s="17" t="s">
        <v>30</v>
      </c>
      <c r="BL133" s="17" t="s">
        <v>30</v>
      </c>
      <c r="BM133" s="17" t="s">
        <v>30</v>
      </c>
      <c r="BN133" s="16" t="s">
        <v>30</v>
      </c>
      <c r="BO133" s="86"/>
    </row>
    <row r="134" spans="1:67" x14ac:dyDescent="0.2">
      <c r="A134" s="61"/>
      <c r="B134" s="62"/>
      <c r="C134" s="102"/>
      <c r="D134" s="103"/>
      <c r="E134" s="103"/>
      <c r="F134" s="103"/>
      <c r="G134" s="103"/>
      <c r="H134" s="103"/>
      <c r="I134" s="119" t="b">
        <f t="shared" si="10"/>
        <v>0</v>
      </c>
      <c r="J134" s="68"/>
      <c r="K134" s="68"/>
      <c r="L134" s="26" t="s">
        <v>30</v>
      </c>
      <c r="M134" s="68" t="s">
        <v>30</v>
      </c>
      <c r="N134" s="25" t="s">
        <v>30</v>
      </c>
      <c r="O134" s="25" t="s">
        <v>30</v>
      </c>
      <c r="P134" s="82" t="s">
        <v>30</v>
      </c>
      <c r="Q134" s="83" t="s">
        <v>30</v>
      </c>
      <c r="R134" s="20" t="s">
        <v>30</v>
      </c>
      <c r="S134" s="20" t="s">
        <v>30</v>
      </c>
      <c r="T134" s="20" t="s">
        <v>30</v>
      </c>
      <c r="U134" s="85" t="s">
        <v>30</v>
      </c>
      <c r="V134" s="83" t="s">
        <v>30</v>
      </c>
      <c r="W134" s="20" t="s">
        <v>30</v>
      </c>
      <c r="X134" s="20" t="s">
        <v>30</v>
      </c>
      <c r="Y134" s="20" t="s">
        <v>30</v>
      </c>
      <c r="Z134" s="85" t="s">
        <v>30</v>
      </c>
      <c r="AA134" s="83" t="s">
        <v>30</v>
      </c>
      <c r="AB134" s="20" t="s">
        <v>30</v>
      </c>
      <c r="AC134" s="20" t="s">
        <v>30</v>
      </c>
      <c r="AD134" s="20" t="s">
        <v>30</v>
      </c>
      <c r="AE134" s="85" t="s">
        <v>30</v>
      </c>
      <c r="AF134" s="83" t="s">
        <v>30</v>
      </c>
      <c r="AG134" s="20" t="s">
        <v>30</v>
      </c>
      <c r="AH134" s="20" t="s">
        <v>30</v>
      </c>
      <c r="AI134" s="20" t="s">
        <v>30</v>
      </c>
      <c r="AJ134" s="85" t="s">
        <v>30</v>
      </c>
      <c r="AK134" s="83" t="s">
        <v>30</v>
      </c>
      <c r="AL134" s="20" t="s">
        <v>30</v>
      </c>
      <c r="AM134" s="20" t="s">
        <v>30</v>
      </c>
      <c r="AN134" s="20" t="s">
        <v>30</v>
      </c>
      <c r="AO134" s="85" t="s">
        <v>30</v>
      </c>
      <c r="AP134" s="18" t="s">
        <v>30</v>
      </c>
      <c r="AQ134" s="17" t="s">
        <v>30</v>
      </c>
      <c r="AR134" s="17" t="s">
        <v>30</v>
      </c>
      <c r="AS134" s="17" t="s">
        <v>30</v>
      </c>
      <c r="AT134" s="16" t="s">
        <v>30</v>
      </c>
      <c r="AU134" s="18" t="s">
        <v>30</v>
      </c>
      <c r="AV134" s="17" t="s">
        <v>30</v>
      </c>
      <c r="AW134" s="17" t="s">
        <v>30</v>
      </c>
      <c r="AX134" s="17" t="s">
        <v>30</v>
      </c>
      <c r="AY134" s="16" t="s">
        <v>30</v>
      </c>
      <c r="AZ134" s="18" t="s">
        <v>30</v>
      </c>
      <c r="BA134" s="17" t="s">
        <v>30</v>
      </c>
      <c r="BB134" s="17" t="s">
        <v>30</v>
      </c>
      <c r="BC134" s="17" t="s">
        <v>30</v>
      </c>
      <c r="BD134" s="16" t="s">
        <v>30</v>
      </c>
      <c r="BE134" s="18" t="s">
        <v>30</v>
      </c>
      <c r="BF134" s="17" t="s">
        <v>30</v>
      </c>
      <c r="BG134" s="17" t="s">
        <v>30</v>
      </c>
      <c r="BH134" s="17" t="s">
        <v>30</v>
      </c>
      <c r="BI134" s="16" t="s">
        <v>30</v>
      </c>
      <c r="BJ134" s="18" t="s">
        <v>30</v>
      </c>
      <c r="BK134" s="17" t="s">
        <v>30</v>
      </c>
      <c r="BL134" s="17" t="s">
        <v>30</v>
      </c>
      <c r="BM134" s="17" t="s">
        <v>30</v>
      </c>
      <c r="BN134" s="16" t="s">
        <v>30</v>
      </c>
      <c r="BO134" s="86"/>
    </row>
    <row r="135" spans="1:67" x14ac:dyDescent="0.2">
      <c r="A135" s="61"/>
      <c r="B135" s="62"/>
      <c r="C135" s="102"/>
      <c r="D135" s="103"/>
      <c r="E135" s="103"/>
      <c r="F135" s="103"/>
      <c r="G135" s="103"/>
      <c r="H135" s="103"/>
      <c r="I135" s="119" t="b">
        <f t="shared" si="10"/>
        <v>0</v>
      </c>
      <c r="J135" s="68"/>
      <c r="K135" s="68"/>
      <c r="L135" s="26" t="s">
        <v>30</v>
      </c>
      <c r="M135" s="68" t="s">
        <v>30</v>
      </c>
      <c r="N135" s="25" t="s">
        <v>30</v>
      </c>
      <c r="O135" s="25" t="s">
        <v>30</v>
      </c>
      <c r="P135" s="82" t="s">
        <v>30</v>
      </c>
      <c r="Q135" s="83" t="s">
        <v>30</v>
      </c>
      <c r="R135" s="20" t="s">
        <v>30</v>
      </c>
      <c r="S135" s="20" t="s">
        <v>30</v>
      </c>
      <c r="T135" s="20" t="s">
        <v>30</v>
      </c>
      <c r="U135" s="85" t="s">
        <v>30</v>
      </c>
      <c r="V135" s="83" t="s">
        <v>30</v>
      </c>
      <c r="W135" s="20" t="s">
        <v>30</v>
      </c>
      <c r="X135" s="20" t="s">
        <v>30</v>
      </c>
      <c r="Y135" s="20" t="s">
        <v>30</v>
      </c>
      <c r="Z135" s="85" t="s">
        <v>30</v>
      </c>
      <c r="AA135" s="83" t="s">
        <v>30</v>
      </c>
      <c r="AB135" s="20" t="s">
        <v>30</v>
      </c>
      <c r="AC135" s="20" t="s">
        <v>30</v>
      </c>
      <c r="AD135" s="20" t="s">
        <v>30</v>
      </c>
      <c r="AE135" s="85" t="s">
        <v>30</v>
      </c>
      <c r="AF135" s="83" t="s">
        <v>30</v>
      </c>
      <c r="AG135" s="20" t="s">
        <v>30</v>
      </c>
      <c r="AH135" s="20" t="s">
        <v>30</v>
      </c>
      <c r="AI135" s="20" t="s">
        <v>30</v>
      </c>
      <c r="AJ135" s="85" t="s">
        <v>30</v>
      </c>
      <c r="AK135" s="83" t="s">
        <v>30</v>
      </c>
      <c r="AL135" s="20" t="s">
        <v>30</v>
      </c>
      <c r="AM135" s="20" t="s">
        <v>30</v>
      </c>
      <c r="AN135" s="20" t="s">
        <v>30</v>
      </c>
      <c r="AO135" s="85" t="s">
        <v>30</v>
      </c>
      <c r="AP135" s="18" t="s">
        <v>30</v>
      </c>
      <c r="AQ135" s="17" t="s">
        <v>30</v>
      </c>
      <c r="AR135" s="17" t="s">
        <v>30</v>
      </c>
      <c r="AS135" s="17" t="s">
        <v>30</v>
      </c>
      <c r="AT135" s="16" t="s">
        <v>30</v>
      </c>
      <c r="AU135" s="18" t="s">
        <v>30</v>
      </c>
      <c r="AV135" s="17" t="s">
        <v>30</v>
      </c>
      <c r="AW135" s="17" t="s">
        <v>30</v>
      </c>
      <c r="AX135" s="17" t="s">
        <v>30</v>
      </c>
      <c r="AY135" s="16" t="s">
        <v>30</v>
      </c>
      <c r="AZ135" s="18" t="s">
        <v>30</v>
      </c>
      <c r="BA135" s="17" t="s">
        <v>30</v>
      </c>
      <c r="BB135" s="17" t="s">
        <v>30</v>
      </c>
      <c r="BC135" s="17" t="s">
        <v>30</v>
      </c>
      <c r="BD135" s="16" t="s">
        <v>30</v>
      </c>
      <c r="BE135" s="18" t="s">
        <v>30</v>
      </c>
      <c r="BF135" s="17" t="s">
        <v>30</v>
      </c>
      <c r="BG135" s="17" t="s">
        <v>30</v>
      </c>
      <c r="BH135" s="17" t="s">
        <v>30</v>
      </c>
      <c r="BI135" s="16" t="s">
        <v>30</v>
      </c>
      <c r="BJ135" s="18" t="s">
        <v>30</v>
      </c>
      <c r="BK135" s="17" t="s">
        <v>30</v>
      </c>
      <c r="BL135" s="17" t="s">
        <v>30</v>
      </c>
      <c r="BM135" s="17" t="s">
        <v>30</v>
      </c>
      <c r="BN135" s="16" t="s">
        <v>30</v>
      </c>
      <c r="BO135" s="86"/>
    </row>
    <row r="136" spans="1:67" x14ac:dyDescent="0.2">
      <c r="A136" s="61"/>
      <c r="B136" s="62"/>
      <c r="C136" s="102"/>
      <c r="D136" s="103"/>
      <c r="E136" s="103"/>
      <c r="F136" s="103"/>
      <c r="G136" s="103"/>
      <c r="H136" s="103"/>
      <c r="I136" s="119" t="b">
        <f t="shared" si="10"/>
        <v>0</v>
      </c>
      <c r="J136" s="68"/>
      <c r="K136" s="68"/>
      <c r="L136" s="26" t="s">
        <v>30</v>
      </c>
      <c r="M136" s="68" t="s">
        <v>30</v>
      </c>
      <c r="N136" s="25" t="s">
        <v>30</v>
      </c>
      <c r="O136" s="25" t="s">
        <v>30</v>
      </c>
      <c r="P136" s="82" t="s">
        <v>30</v>
      </c>
      <c r="Q136" s="83" t="s">
        <v>30</v>
      </c>
      <c r="R136" s="20" t="s">
        <v>30</v>
      </c>
      <c r="S136" s="20" t="s">
        <v>30</v>
      </c>
      <c r="T136" s="20" t="s">
        <v>30</v>
      </c>
      <c r="U136" s="85" t="s">
        <v>30</v>
      </c>
      <c r="V136" s="83" t="s">
        <v>30</v>
      </c>
      <c r="W136" s="20" t="s">
        <v>30</v>
      </c>
      <c r="X136" s="20" t="s">
        <v>30</v>
      </c>
      <c r="Y136" s="20" t="s">
        <v>30</v>
      </c>
      <c r="Z136" s="85" t="s">
        <v>30</v>
      </c>
      <c r="AA136" s="83" t="s">
        <v>30</v>
      </c>
      <c r="AB136" s="20" t="s">
        <v>30</v>
      </c>
      <c r="AC136" s="20" t="s">
        <v>30</v>
      </c>
      <c r="AD136" s="20" t="s">
        <v>30</v>
      </c>
      <c r="AE136" s="85" t="s">
        <v>30</v>
      </c>
      <c r="AF136" s="83" t="s">
        <v>30</v>
      </c>
      <c r="AG136" s="20" t="s">
        <v>30</v>
      </c>
      <c r="AH136" s="20" t="s">
        <v>30</v>
      </c>
      <c r="AI136" s="20" t="s">
        <v>30</v>
      </c>
      <c r="AJ136" s="85" t="s">
        <v>30</v>
      </c>
      <c r="AK136" s="83" t="s">
        <v>30</v>
      </c>
      <c r="AL136" s="20" t="s">
        <v>30</v>
      </c>
      <c r="AM136" s="20" t="s">
        <v>30</v>
      </c>
      <c r="AN136" s="20" t="s">
        <v>30</v>
      </c>
      <c r="AO136" s="85" t="s">
        <v>30</v>
      </c>
      <c r="AP136" s="18" t="s">
        <v>30</v>
      </c>
      <c r="AQ136" s="17" t="s">
        <v>30</v>
      </c>
      <c r="AR136" s="17" t="s">
        <v>30</v>
      </c>
      <c r="AS136" s="17" t="s">
        <v>30</v>
      </c>
      <c r="AT136" s="16" t="s">
        <v>30</v>
      </c>
      <c r="AU136" s="18" t="s">
        <v>30</v>
      </c>
      <c r="AV136" s="17" t="s">
        <v>30</v>
      </c>
      <c r="AW136" s="17" t="s">
        <v>30</v>
      </c>
      <c r="AX136" s="17" t="s">
        <v>30</v>
      </c>
      <c r="AY136" s="16" t="s">
        <v>30</v>
      </c>
      <c r="AZ136" s="18" t="s">
        <v>30</v>
      </c>
      <c r="BA136" s="17" t="s">
        <v>30</v>
      </c>
      <c r="BB136" s="17" t="s">
        <v>30</v>
      </c>
      <c r="BC136" s="17" t="s">
        <v>30</v>
      </c>
      <c r="BD136" s="16" t="s">
        <v>30</v>
      </c>
      <c r="BE136" s="18" t="s">
        <v>30</v>
      </c>
      <c r="BF136" s="17" t="s">
        <v>30</v>
      </c>
      <c r="BG136" s="17" t="s">
        <v>30</v>
      </c>
      <c r="BH136" s="17" t="s">
        <v>30</v>
      </c>
      <c r="BI136" s="16" t="s">
        <v>30</v>
      </c>
      <c r="BJ136" s="18" t="s">
        <v>30</v>
      </c>
      <c r="BK136" s="17" t="s">
        <v>30</v>
      </c>
      <c r="BL136" s="17" t="s">
        <v>30</v>
      </c>
      <c r="BM136" s="17" t="s">
        <v>30</v>
      </c>
      <c r="BN136" s="16" t="s">
        <v>30</v>
      </c>
      <c r="BO136" s="86"/>
    </row>
    <row r="137" spans="1:67" x14ac:dyDescent="0.2">
      <c r="A137" s="61"/>
      <c r="B137" s="62"/>
      <c r="C137" s="102"/>
      <c r="D137" s="103"/>
      <c r="E137" s="103"/>
      <c r="F137" s="103"/>
      <c r="G137" s="103"/>
      <c r="H137" s="103"/>
      <c r="I137" s="119" t="b">
        <f t="shared" si="10"/>
        <v>0</v>
      </c>
      <c r="J137" s="68"/>
      <c r="K137" s="68"/>
      <c r="L137" s="26" t="s">
        <v>30</v>
      </c>
      <c r="M137" s="68" t="s">
        <v>30</v>
      </c>
      <c r="N137" s="25" t="s">
        <v>30</v>
      </c>
      <c r="O137" s="25" t="s">
        <v>30</v>
      </c>
      <c r="P137" s="82" t="s">
        <v>30</v>
      </c>
      <c r="Q137" s="83" t="s">
        <v>30</v>
      </c>
      <c r="R137" s="20" t="s">
        <v>30</v>
      </c>
      <c r="S137" s="20" t="s">
        <v>30</v>
      </c>
      <c r="T137" s="20" t="s">
        <v>30</v>
      </c>
      <c r="U137" s="85" t="s">
        <v>30</v>
      </c>
      <c r="V137" s="83" t="s">
        <v>30</v>
      </c>
      <c r="W137" s="20" t="s">
        <v>30</v>
      </c>
      <c r="X137" s="20" t="s">
        <v>30</v>
      </c>
      <c r="Y137" s="20" t="s">
        <v>30</v>
      </c>
      <c r="Z137" s="85" t="s">
        <v>30</v>
      </c>
      <c r="AA137" s="83" t="s">
        <v>30</v>
      </c>
      <c r="AB137" s="20" t="s">
        <v>30</v>
      </c>
      <c r="AC137" s="20" t="s">
        <v>30</v>
      </c>
      <c r="AD137" s="20" t="s">
        <v>30</v>
      </c>
      <c r="AE137" s="85" t="s">
        <v>30</v>
      </c>
      <c r="AF137" s="83" t="s">
        <v>30</v>
      </c>
      <c r="AG137" s="20" t="s">
        <v>30</v>
      </c>
      <c r="AH137" s="20" t="s">
        <v>30</v>
      </c>
      <c r="AI137" s="20" t="s">
        <v>30</v>
      </c>
      <c r="AJ137" s="85" t="s">
        <v>30</v>
      </c>
      <c r="AK137" s="83" t="s">
        <v>30</v>
      </c>
      <c r="AL137" s="20" t="s">
        <v>30</v>
      </c>
      <c r="AM137" s="20" t="s">
        <v>30</v>
      </c>
      <c r="AN137" s="20" t="s">
        <v>30</v>
      </c>
      <c r="AO137" s="85" t="s">
        <v>30</v>
      </c>
      <c r="AP137" s="18" t="s">
        <v>30</v>
      </c>
      <c r="AQ137" s="17" t="s">
        <v>30</v>
      </c>
      <c r="AR137" s="17" t="s">
        <v>30</v>
      </c>
      <c r="AS137" s="17" t="s">
        <v>30</v>
      </c>
      <c r="AT137" s="16" t="s">
        <v>30</v>
      </c>
      <c r="AU137" s="18" t="s">
        <v>30</v>
      </c>
      <c r="AV137" s="17" t="s">
        <v>30</v>
      </c>
      <c r="AW137" s="17" t="s">
        <v>30</v>
      </c>
      <c r="AX137" s="17" t="s">
        <v>30</v>
      </c>
      <c r="AY137" s="16" t="s">
        <v>30</v>
      </c>
      <c r="AZ137" s="18" t="s">
        <v>30</v>
      </c>
      <c r="BA137" s="17" t="s">
        <v>30</v>
      </c>
      <c r="BB137" s="17" t="s">
        <v>30</v>
      </c>
      <c r="BC137" s="17" t="s">
        <v>30</v>
      </c>
      <c r="BD137" s="16" t="s">
        <v>30</v>
      </c>
      <c r="BE137" s="18" t="s">
        <v>30</v>
      </c>
      <c r="BF137" s="17" t="s">
        <v>30</v>
      </c>
      <c r="BG137" s="17" t="s">
        <v>30</v>
      </c>
      <c r="BH137" s="17" t="s">
        <v>30</v>
      </c>
      <c r="BI137" s="16" t="s">
        <v>30</v>
      </c>
      <c r="BJ137" s="18" t="s">
        <v>30</v>
      </c>
      <c r="BK137" s="17" t="s">
        <v>30</v>
      </c>
      <c r="BL137" s="17" t="s">
        <v>30</v>
      </c>
      <c r="BM137" s="17" t="s">
        <v>30</v>
      </c>
      <c r="BN137" s="16" t="s">
        <v>30</v>
      </c>
      <c r="BO137" s="86"/>
    </row>
    <row r="138" spans="1:67" x14ac:dyDescent="0.2">
      <c r="A138" s="61"/>
      <c r="B138" s="62"/>
      <c r="C138" s="102"/>
      <c r="D138" s="103"/>
      <c r="E138" s="103"/>
      <c r="F138" s="103"/>
      <c r="G138" s="103"/>
      <c r="H138" s="103"/>
      <c r="I138" s="119" t="b">
        <f t="shared" si="10"/>
        <v>0</v>
      </c>
      <c r="J138" s="68"/>
      <c r="K138" s="68"/>
      <c r="L138" s="26" t="s">
        <v>30</v>
      </c>
      <c r="M138" s="68" t="s">
        <v>30</v>
      </c>
      <c r="N138" s="25" t="s">
        <v>30</v>
      </c>
      <c r="O138" s="25" t="s">
        <v>30</v>
      </c>
      <c r="P138" s="82" t="s">
        <v>30</v>
      </c>
      <c r="Q138" s="83" t="s">
        <v>30</v>
      </c>
      <c r="R138" s="20" t="s">
        <v>30</v>
      </c>
      <c r="S138" s="20" t="s">
        <v>30</v>
      </c>
      <c r="T138" s="20" t="s">
        <v>30</v>
      </c>
      <c r="U138" s="85" t="s">
        <v>30</v>
      </c>
      <c r="V138" s="83" t="s">
        <v>30</v>
      </c>
      <c r="W138" s="20" t="s">
        <v>30</v>
      </c>
      <c r="X138" s="20" t="s">
        <v>30</v>
      </c>
      <c r="Y138" s="20" t="s">
        <v>30</v>
      </c>
      <c r="Z138" s="85" t="s">
        <v>30</v>
      </c>
      <c r="AA138" s="83" t="s">
        <v>30</v>
      </c>
      <c r="AB138" s="20" t="s">
        <v>30</v>
      </c>
      <c r="AC138" s="20" t="s">
        <v>30</v>
      </c>
      <c r="AD138" s="20" t="s">
        <v>30</v>
      </c>
      <c r="AE138" s="85" t="s">
        <v>30</v>
      </c>
      <c r="AF138" s="83" t="s">
        <v>30</v>
      </c>
      <c r="AG138" s="20" t="s">
        <v>30</v>
      </c>
      <c r="AH138" s="20" t="s">
        <v>30</v>
      </c>
      <c r="AI138" s="20" t="s">
        <v>30</v>
      </c>
      <c r="AJ138" s="85" t="s">
        <v>30</v>
      </c>
      <c r="AK138" s="83" t="s">
        <v>30</v>
      </c>
      <c r="AL138" s="20" t="s">
        <v>30</v>
      </c>
      <c r="AM138" s="20" t="s">
        <v>30</v>
      </c>
      <c r="AN138" s="20" t="s">
        <v>30</v>
      </c>
      <c r="AO138" s="85" t="s">
        <v>30</v>
      </c>
      <c r="AP138" s="18" t="s">
        <v>30</v>
      </c>
      <c r="AQ138" s="17" t="s">
        <v>30</v>
      </c>
      <c r="AR138" s="17" t="s">
        <v>30</v>
      </c>
      <c r="AS138" s="17" t="s">
        <v>30</v>
      </c>
      <c r="AT138" s="16" t="s">
        <v>30</v>
      </c>
      <c r="AU138" s="18" t="s">
        <v>30</v>
      </c>
      <c r="AV138" s="17" t="s">
        <v>30</v>
      </c>
      <c r="AW138" s="17" t="s">
        <v>30</v>
      </c>
      <c r="AX138" s="17" t="s">
        <v>30</v>
      </c>
      <c r="AY138" s="16" t="s">
        <v>30</v>
      </c>
      <c r="AZ138" s="18" t="s">
        <v>30</v>
      </c>
      <c r="BA138" s="17" t="s">
        <v>30</v>
      </c>
      <c r="BB138" s="17" t="s">
        <v>30</v>
      </c>
      <c r="BC138" s="17" t="s">
        <v>30</v>
      </c>
      <c r="BD138" s="16" t="s">
        <v>30</v>
      </c>
      <c r="BE138" s="18" t="s">
        <v>30</v>
      </c>
      <c r="BF138" s="17" t="s">
        <v>30</v>
      </c>
      <c r="BG138" s="17" t="s">
        <v>30</v>
      </c>
      <c r="BH138" s="17" t="s">
        <v>30</v>
      </c>
      <c r="BI138" s="16" t="s">
        <v>30</v>
      </c>
      <c r="BJ138" s="18" t="s">
        <v>30</v>
      </c>
      <c r="BK138" s="17" t="s">
        <v>30</v>
      </c>
      <c r="BL138" s="17" t="s">
        <v>30</v>
      </c>
      <c r="BM138" s="17" t="s">
        <v>30</v>
      </c>
      <c r="BN138" s="16" t="s">
        <v>30</v>
      </c>
      <c r="BO138" s="86"/>
    </row>
    <row r="139" spans="1:67" x14ac:dyDescent="0.2">
      <c r="A139" s="61"/>
      <c r="B139" s="62"/>
      <c r="C139" s="102"/>
      <c r="D139" s="103"/>
      <c r="E139" s="103"/>
      <c r="F139" s="103"/>
      <c r="G139" s="103"/>
      <c r="H139" s="103"/>
      <c r="I139" s="119" t="b">
        <f t="shared" ref="I139:I202" si="11">AND(H139&lt;&gt;"Yes",OR(COUNTIF(L139:BN139,"Attended")&gt;0,COUNTIF(L139:BN139,"HalfDay")&gt;0))</f>
        <v>0</v>
      </c>
      <c r="J139" s="68"/>
      <c r="K139" s="68"/>
      <c r="L139" s="26" t="s">
        <v>30</v>
      </c>
      <c r="M139" s="68" t="s">
        <v>30</v>
      </c>
      <c r="N139" s="25" t="s">
        <v>30</v>
      </c>
      <c r="O139" s="25" t="s">
        <v>30</v>
      </c>
      <c r="P139" s="82" t="s">
        <v>30</v>
      </c>
      <c r="Q139" s="83" t="s">
        <v>30</v>
      </c>
      <c r="R139" s="20" t="s">
        <v>30</v>
      </c>
      <c r="S139" s="20" t="s">
        <v>30</v>
      </c>
      <c r="T139" s="20" t="s">
        <v>30</v>
      </c>
      <c r="U139" s="85" t="s">
        <v>30</v>
      </c>
      <c r="V139" s="83" t="s">
        <v>30</v>
      </c>
      <c r="W139" s="20" t="s">
        <v>30</v>
      </c>
      <c r="X139" s="20" t="s">
        <v>30</v>
      </c>
      <c r="Y139" s="20" t="s">
        <v>30</v>
      </c>
      <c r="Z139" s="85" t="s">
        <v>30</v>
      </c>
      <c r="AA139" s="83" t="s">
        <v>30</v>
      </c>
      <c r="AB139" s="20" t="s">
        <v>30</v>
      </c>
      <c r="AC139" s="20" t="s">
        <v>30</v>
      </c>
      <c r="AD139" s="20" t="s">
        <v>30</v>
      </c>
      <c r="AE139" s="85" t="s">
        <v>30</v>
      </c>
      <c r="AF139" s="83" t="s">
        <v>30</v>
      </c>
      <c r="AG139" s="20" t="s">
        <v>30</v>
      </c>
      <c r="AH139" s="20" t="s">
        <v>30</v>
      </c>
      <c r="AI139" s="20" t="s">
        <v>30</v>
      </c>
      <c r="AJ139" s="85" t="s">
        <v>30</v>
      </c>
      <c r="AK139" s="83" t="s">
        <v>30</v>
      </c>
      <c r="AL139" s="20" t="s">
        <v>30</v>
      </c>
      <c r="AM139" s="20" t="s">
        <v>30</v>
      </c>
      <c r="AN139" s="20" t="s">
        <v>30</v>
      </c>
      <c r="AO139" s="85" t="s">
        <v>30</v>
      </c>
      <c r="AP139" s="18" t="s">
        <v>30</v>
      </c>
      <c r="AQ139" s="17" t="s">
        <v>30</v>
      </c>
      <c r="AR139" s="17" t="s">
        <v>30</v>
      </c>
      <c r="AS139" s="17" t="s">
        <v>30</v>
      </c>
      <c r="AT139" s="16" t="s">
        <v>30</v>
      </c>
      <c r="AU139" s="18" t="s">
        <v>30</v>
      </c>
      <c r="AV139" s="17" t="s">
        <v>30</v>
      </c>
      <c r="AW139" s="17" t="s">
        <v>30</v>
      </c>
      <c r="AX139" s="17" t="s">
        <v>30</v>
      </c>
      <c r="AY139" s="16" t="s">
        <v>30</v>
      </c>
      <c r="AZ139" s="18" t="s">
        <v>30</v>
      </c>
      <c r="BA139" s="17" t="s">
        <v>30</v>
      </c>
      <c r="BB139" s="17" t="s">
        <v>30</v>
      </c>
      <c r="BC139" s="17" t="s">
        <v>30</v>
      </c>
      <c r="BD139" s="16" t="s">
        <v>30</v>
      </c>
      <c r="BE139" s="18" t="s">
        <v>30</v>
      </c>
      <c r="BF139" s="17" t="s">
        <v>30</v>
      </c>
      <c r="BG139" s="17" t="s">
        <v>30</v>
      </c>
      <c r="BH139" s="17" t="s">
        <v>30</v>
      </c>
      <c r="BI139" s="16" t="s">
        <v>30</v>
      </c>
      <c r="BJ139" s="18" t="s">
        <v>30</v>
      </c>
      <c r="BK139" s="17" t="s">
        <v>30</v>
      </c>
      <c r="BL139" s="17" t="s">
        <v>30</v>
      </c>
      <c r="BM139" s="17" t="s">
        <v>30</v>
      </c>
      <c r="BN139" s="16" t="s">
        <v>30</v>
      </c>
      <c r="BO139" s="86"/>
    </row>
    <row r="140" spans="1:67" x14ac:dyDescent="0.2">
      <c r="A140" s="61"/>
      <c r="B140" s="62"/>
      <c r="C140" s="102"/>
      <c r="D140" s="103"/>
      <c r="E140" s="103"/>
      <c r="F140" s="103"/>
      <c r="G140" s="103"/>
      <c r="H140" s="103"/>
      <c r="I140" s="119" t="b">
        <f t="shared" si="11"/>
        <v>0</v>
      </c>
      <c r="J140" s="68"/>
      <c r="K140" s="68"/>
      <c r="L140" s="26" t="s">
        <v>30</v>
      </c>
      <c r="M140" s="68" t="s">
        <v>30</v>
      </c>
      <c r="N140" s="25" t="s">
        <v>30</v>
      </c>
      <c r="O140" s="25" t="s">
        <v>30</v>
      </c>
      <c r="P140" s="82" t="s">
        <v>30</v>
      </c>
      <c r="Q140" s="83" t="s">
        <v>30</v>
      </c>
      <c r="R140" s="20" t="s">
        <v>30</v>
      </c>
      <c r="S140" s="20" t="s">
        <v>30</v>
      </c>
      <c r="T140" s="20" t="s">
        <v>30</v>
      </c>
      <c r="U140" s="85" t="s">
        <v>30</v>
      </c>
      <c r="V140" s="83" t="s">
        <v>30</v>
      </c>
      <c r="W140" s="20" t="s">
        <v>30</v>
      </c>
      <c r="X140" s="20" t="s">
        <v>30</v>
      </c>
      <c r="Y140" s="20" t="s">
        <v>30</v>
      </c>
      <c r="Z140" s="85" t="s">
        <v>30</v>
      </c>
      <c r="AA140" s="83" t="s">
        <v>30</v>
      </c>
      <c r="AB140" s="20" t="s">
        <v>30</v>
      </c>
      <c r="AC140" s="20" t="s">
        <v>30</v>
      </c>
      <c r="AD140" s="20" t="s">
        <v>30</v>
      </c>
      <c r="AE140" s="85" t="s">
        <v>30</v>
      </c>
      <c r="AF140" s="83" t="s">
        <v>30</v>
      </c>
      <c r="AG140" s="20" t="s">
        <v>30</v>
      </c>
      <c r="AH140" s="20" t="s">
        <v>30</v>
      </c>
      <c r="AI140" s="20" t="s">
        <v>30</v>
      </c>
      <c r="AJ140" s="85" t="s">
        <v>30</v>
      </c>
      <c r="AK140" s="83" t="s">
        <v>30</v>
      </c>
      <c r="AL140" s="20" t="s">
        <v>30</v>
      </c>
      <c r="AM140" s="20" t="s">
        <v>30</v>
      </c>
      <c r="AN140" s="20" t="s">
        <v>30</v>
      </c>
      <c r="AO140" s="85" t="s">
        <v>30</v>
      </c>
      <c r="AP140" s="18" t="s">
        <v>30</v>
      </c>
      <c r="AQ140" s="17" t="s">
        <v>30</v>
      </c>
      <c r="AR140" s="17" t="s">
        <v>30</v>
      </c>
      <c r="AS140" s="17" t="s">
        <v>30</v>
      </c>
      <c r="AT140" s="16" t="s">
        <v>30</v>
      </c>
      <c r="AU140" s="18" t="s">
        <v>30</v>
      </c>
      <c r="AV140" s="17" t="s">
        <v>30</v>
      </c>
      <c r="AW140" s="17" t="s">
        <v>30</v>
      </c>
      <c r="AX140" s="17" t="s">
        <v>30</v>
      </c>
      <c r="AY140" s="16" t="s">
        <v>30</v>
      </c>
      <c r="AZ140" s="18" t="s">
        <v>30</v>
      </c>
      <c r="BA140" s="17" t="s">
        <v>30</v>
      </c>
      <c r="BB140" s="17" t="s">
        <v>30</v>
      </c>
      <c r="BC140" s="17" t="s">
        <v>30</v>
      </c>
      <c r="BD140" s="16" t="s">
        <v>30</v>
      </c>
      <c r="BE140" s="18" t="s">
        <v>30</v>
      </c>
      <c r="BF140" s="17" t="s">
        <v>30</v>
      </c>
      <c r="BG140" s="17" t="s">
        <v>30</v>
      </c>
      <c r="BH140" s="17" t="s">
        <v>30</v>
      </c>
      <c r="BI140" s="16" t="s">
        <v>30</v>
      </c>
      <c r="BJ140" s="18" t="s">
        <v>30</v>
      </c>
      <c r="BK140" s="17" t="s">
        <v>30</v>
      </c>
      <c r="BL140" s="17" t="s">
        <v>30</v>
      </c>
      <c r="BM140" s="17" t="s">
        <v>30</v>
      </c>
      <c r="BN140" s="16" t="s">
        <v>30</v>
      </c>
      <c r="BO140" s="86"/>
    </row>
    <row r="141" spans="1:67" x14ac:dyDescent="0.2">
      <c r="A141" s="61"/>
      <c r="B141" s="62"/>
      <c r="C141" s="102"/>
      <c r="D141" s="103"/>
      <c r="E141" s="103"/>
      <c r="F141" s="103"/>
      <c r="G141" s="103"/>
      <c r="H141" s="103"/>
      <c r="I141" s="119" t="b">
        <f t="shared" si="11"/>
        <v>0</v>
      </c>
      <c r="J141" s="68"/>
      <c r="K141" s="68"/>
      <c r="L141" s="26" t="s">
        <v>30</v>
      </c>
      <c r="M141" s="68" t="s">
        <v>30</v>
      </c>
      <c r="N141" s="25" t="s">
        <v>30</v>
      </c>
      <c r="O141" s="25" t="s">
        <v>30</v>
      </c>
      <c r="P141" s="82" t="s">
        <v>30</v>
      </c>
      <c r="Q141" s="83" t="s">
        <v>30</v>
      </c>
      <c r="R141" s="20" t="s">
        <v>30</v>
      </c>
      <c r="S141" s="20" t="s">
        <v>30</v>
      </c>
      <c r="T141" s="20" t="s">
        <v>30</v>
      </c>
      <c r="U141" s="85" t="s">
        <v>30</v>
      </c>
      <c r="V141" s="83" t="s">
        <v>30</v>
      </c>
      <c r="W141" s="20" t="s">
        <v>30</v>
      </c>
      <c r="X141" s="20" t="s">
        <v>30</v>
      </c>
      <c r="Y141" s="20" t="s">
        <v>30</v>
      </c>
      <c r="Z141" s="85" t="s">
        <v>30</v>
      </c>
      <c r="AA141" s="83" t="s">
        <v>30</v>
      </c>
      <c r="AB141" s="20" t="s">
        <v>30</v>
      </c>
      <c r="AC141" s="20" t="s">
        <v>30</v>
      </c>
      <c r="AD141" s="20" t="s">
        <v>30</v>
      </c>
      <c r="AE141" s="85" t="s">
        <v>30</v>
      </c>
      <c r="AF141" s="83" t="s">
        <v>30</v>
      </c>
      <c r="AG141" s="20" t="s">
        <v>30</v>
      </c>
      <c r="AH141" s="20" t="s">
        <v>30</v>
      </c>
      <c r="AI141" s="20" t="s">
        <v>30</v>
      </c>
      <c r="AJ141" s="85" t="s">
        <v>30</v>
      </c>
      <c r="AK141" s="83" t="s">
        <v>30</v>
      </c>
      <c r="AL141" s="20" t="s">
        <v>30</v>
      </c>
      <c r="AM141" s="20" t="s">
        <v>30</v>
      </c>
      <c r="AN141" s="20" t="s">
        <v>30</v>
      </c>
      <c r="AO141" s="85" t="s">
        <v>30</v>
      </c>
      <c r="AP141" s="18" t="s">
        <v>30</v>
      </c>
      <c r="AQ141" s="17" t="s">
        <v>30</v>
      </c>
      <c r="AR141" s="17" t="s">
        <v>30</v>
      </c>
      <c r="AS141" s="17" t="s">
        <v>30</v>
      </c>
      <c r="AT141" s="16" t="s">
        <v>30</v>
      </c>
      <c r="AU141" s="18" t="s">
        <v>30</v>
      </c>
      <c r="AV141" s="17" t="s">
        <v>30</v>
      </c>
      <c r="AW141" s="17" t="s">
        <v>30</v>
      </c>
      <c r="AX141" s="17" t="s">
        <v>30</v>
      </c>
      <c r="AY141" s="16" t="s">
        <v>30</v>
      </c>
      <c r="AZ141" s="18" t="s">
        <v>30</v>
      </c>
      <c r="BA141" s="17" t="s">
        <v>30</v>
      </c>
      <c r="BB141" s="17" t="s">
        <v>30</v>
      </c>
      <c r="BC141" s="17" t="s">
        <v>30</v>
      </c>
      <c r="BD141" s="16" t="s">
        <v>30</v>
      </c>
      <c r="BE141" s="18" t="s">
        <v>30</v>
      </c>
      <c r="BF141" s="17" t="s">
        <v>30</v>
      </c>
      <c r="BG141" s="17" t="s">
        <v>30</v>
      </c>
      <c r="BH141" s="17" t="s">
        <v>30</v>
      </c>
      <c r="BI141" s="16" t="s">
        <v>30</v>
      </c>
      <c r="BJ141" s="18" t="s">
        <v>30</v>
      </c>
      <c r="BK141" s="17" t="s">
        <v>30</v>
      </c>
      <c r="BL141" s="17" t="s">
        <v>30</v>
      </c>
      <c r="BM141" s="17" t="s">
        <v>30</v>
      </c>
      <c r="BN141" s="16" t="s">
        <v>30</v>
      </c>
      <c r="BO141" s="86"/>
    </row>
    <row r="142" spans="1:67" x14ac:dyDescent="0.2">
      <c r="A142" s="61"/>
      <c r="B142" s="62"/>
      <c r="C142" s="102"/>
      <c r="D142" s="103"/>
      <c r="E142" s="103"/>
      <c r="F142" s="103"/>
      <c r="G142" s="103"/>
      <c r="H142" s="103"/>
      <c r="I142" s="119" t="b">
        <f t="shared" si="11"/>
        <v>0</v>
      </c>
      <c r="J142" s="68"/>
      <c r="K142" s="68"/>
      <c r="L142" s="26" t="s">
        <v>30</v>
      </c>
      <c r="M142" s="68" t="s">
        <v>30</v>
      </c>
      <c r="N142" s="25" t="s">
        <v>30</v>
      </c>
      <c r="O142" s="25" t="s">
        <v>30</v>
      </c>
      <c r="P142" s="82" t="s">
        <v>30</v>
      </c>
      <c r="Q142" s="83" t="s">
        <v>30</v>
      </c>
      <c r="R142" s="20" t="s">
        <v>30</v>
      </c>
      <c r="S142" s="20" t="s">
        <v>30</v>
      </c>
      <c r="T142" s="20" t="s">
        <v>30</v>
      </c>
      <c r="U142" s="85" t="s">
        <v>30</v>
      </c>
      <c r="V142" s="83" t="s">
        <v>30</v>
      </c>
      <c r="W142" s="20" t="s">
        <v>30</v>
      </c>
      <c r="X142" s="20" t="s">
        <v>30</v>
      </c>
      <c r="Y142" s="20" t="s">
        <v>30</v>
      </c>
      <c r="Z142" s="85" t="s">
        <v>30</v>
      </c>
      <c r="AA142" s="83" t="s">
        <v>30</v>
      </c>
      <c r="AB142" s="20" t="s">
        <v>30</v>
      </c>
      <c r="AC142" s="20" t="s">
        <v>30</v>
      </c>
      <c r="AD142" s="20" t="s">
        <v>30</v>
      </c>
      <c r="AE142" s="85" t="s">
        <v>30</v>
      </c>
      <c r="AF142" s="83" t="s">
        <v>30</v>
      </c>
      <c r="AG142" s="20" t="s">
        <v>30</v>
      </c>
      <c r="AH142" s="20" t="s">
        <v>30</v>
      </c>
      <c r="AI142" s="20" t="s">
        <v>30</v>
      </c>
      <c r="AJ142" s="85" t="s">
        <v>30</v>
      </c>
      <c r="AK142" s="83" t="s">
        <v>30</v>
      </c>
      <c r="AL142" s="20" t="s">
        <v>30</v>
      </c>
      <c r="AM142" s="20" t="s">
        <v>30</v>
      </c>
      <c r="AN142" s="20" t="s">
        <v>30</v>
      </c>
      <c r="AO142" s="85" t="s">
        <v>30</v>
      </c>
      <c r="AP142" s="18" t="s">
        <v>30</v>
      </c>
      <c r="AQ142" s="17" t="s">
        <v>30</v>
      </c>
      <c r="AR142" s="17" t="s">
        <v>30</v>
      </c>
      <c r="AS142" s="17" t="s">
        <v>30</v>
      </c>
      <c r="AT142" s="16" t="s">
        <v>30</v>
      </c>
      <c r="AU142" s="18" t="s">
        <v>30</v>
      </c>
      <c r="AV142" s="17" t="s">
        <v>30</v>
      </c>
      <c r="AW142" s="17" t="s">
        <v>30</v>
      </c>
      <c r="AX142" s="17" t="s">
        <v>30</v>
      </c>
      <c r="AY142" s="16" t="s">
        <v>30</v>
      </c>
      <c r="AZ142" s="18" t="s">
        <v>30</v>
      </c>
      <c r="BA142" s="17" t="s">
        <v>30</v>
      </c>
      <c r="BB142" s="17" t="s">
        <v>30</v>
      </c>
      <c r="BC142" s="17" t="s">
        <v>30</v>
      </c>
      <c r="BD142" s="16" t="s">
        <v>30</v>
      </c>
      <c r="BE142" s="18" t="s">
        <v>30</v>
      </c>
      <c r="BF142" s="17" t="s">
        <v>30</v>
      </c>
      <c r="BG142" s="17" t="s">
        <v>30</v>
      </c>
      <c r="BH142" s="17" t="s">
        <v>30</v>
      </c>
      <c r="BI142" s="16" t="s">
        <v>30</v>
      </c>
      <c r="BJ142" s="18" t="s">
        <v>30</v>
      </c>
      <c r="BK142" s="17" t="s">
        <v>30</v>
      </c>
      <c r="BL142" s="17" t="s">
        <v>30</v>
      </c>
      <c r="BM142" s="17" t="s">
        <v>30</v>
      </c>
      <c r="BN142" s="16" t="s">
        <v>30</v>
      </c>
      <c r="BO142" s="86"/>
    </row>
    <row r="143" spans="1:67" x14ac:dyDescent="0.2">
      <c r="A143" s="61"/>
      <c r="B143" s="62"/>
      <c r="C143" s="102"/>
      <c r="D143" s="103"/>
      <c r="E143" s="103"/>
      <c r="F143" s="103"/>
      <c r="G143" s="103"/>
      <c r="H143" s="103"/>
      <c r="I143" s="119" t="b">
        <f t="shared" si="11"/>
        <v>0</v>
      </c>
      <c r="J143" s="68"/>
      <c r="K143" s="68"/>
      <c r="L143" s="26" t="s">
        <v>30</v>
      </c>
      <c r="M143" s="68" t="s">
        <v>30</v>
      </c>
      <c r="N143" s="25" t="s">
        <v>30</v>
      </c>
      <c r="O143" s="25" t="s">
        <v>30</v>
      </c>
      <c r="P143" s="82" t="s">
        <v>30</v>
      </c>
      <c r="Q143" s="83" t="s">
        <v>30</v>
      </c>
      <c r="R143" s="20" t="s">
        <v>30</v>
      </c>
      <c r="S143" s="20" t="s">
        <v>30</v>
      </c>
      <c r="T143" s="20" t="s">
        <v>30</v>
      </c>
      <c r="U143" s="85" t="s">
        <v>30</v>
      </c>
      <c r="V143" s="83" t="s">
        <v>30</v>
      </c>
      <c r="W143" s="20" t="s">
        <v>30</v>
      </c>
      <c r="X143" s="20" t="s">
        <v>30</v>
      </c>
      <c r="Y143" s="20" t="s">
        <v>30</v>
      </c>
      <c r="Z143" s="85" t="s">
        <v>30</v>
      </c>
      <c r="AA143" s="83" t="s">
        <v>30</v>
      </c>
      <c r="AB143" s="20" t="s">
        <v>30</v>
      </c>
      <c r="AC143" s="20" t="s">
        <v>30</v>
      </c>
      <c r="AD143" s="20" t="s">
        <v>30</v>
      </c>
      <c r="AE143" s="85" t="s">
        <v>30</v>
      </c>
      <c r="AF143" s="83" t="s">
        <v>30</v>
      </c>
      <c r="AG143" s="20" t="s">
        <v>30</v>
      </c>
      <c r="AH143" s="20" t="s">
        <v>30</v>
      </c>
      <c r="AI143" s="20" t="s">
        <v>30</v>
      </c>
      <c r="AJ143" s="85" t="s">
        <v>30</v>
      </c>
      <c r="AK143" s="83" t="s">
        <v>30</v>
      </c>
      <c r="AL143" s="20" t="s">
        <v>30</v>
      </c>
      <c r="AM143" s="20" t="s">
        <v>30</v>
      </c>
      <c r="AN143" s="20" t="s">
        <v>30</v>
      </c>
      <c r="AO143" s="85" t="s">
        <v>30</v>
      </c>
      <c r="AP143" s="18" t="s">
        <v>30</v>
      </c>
      <c r="AQ143" s="17" t="s">
        <v>30</v>
      </c>
      <c r="AR143" s="17" t="s">
        <v>30</v>
      </c>
      <c r="AS143" s="17" t="s">
        <v>30</v>
      </c>
      <c r="AT143" s="16" t="s">
        <v>30</v>
      </c>
      <c r="AU143" s="18" t="s">
        <v>30</v>
      </c>
      <c r="AV143" s="17" t="s">
        <v>30</v>
      </c>
      <c r="AW143" s="17" t="s">
        <v>30</v>
      </c>
      <c r="AX143" s="17" t="s">
        <v>30</v>
      </c>
      <c r="AY143" s="16" t="s">
        <v>30</v>
      </c>
      <c r="AZ143" s="18" t="s">
        <v>30</v>
      </c>
      <c r="BA143" s="17" t="s">
        <v>30</v>
      </c>
      <c r="BB143" s="17" t="s">
        <v>30</v>
      </c>
      <c r="BC143" s="17" t="s">
        <v>30</v>
      </c>
      <c r="BD143" s="16" t="s">
        <v>30</v>
      </c>
      <c r="BE143" s="18" t="s">
        <v>30</v>
      </c>
      <c r="BF143" s="17" t="s">
        <v>30</v>
      </c>
      <c r="BG143" s="17" t="s">
        <v>30</v>
      </c>
      <c r="BH143" s="17" t="s">
        <v>30</v>
      </c>
      <c r="BI143" s="16" t="s">
        <v>30</v>
      </c>
      <c r="BJ143" s="18" t="s">
        <v>30</v>
      </c>
      <c r="BK143" s="17" t="s">
        <v>30</v>
      </c>
      <c r="BL143" s="17" t="s">
        <v>30</v>
      </c>
      <c r="BM143" s="17" t="s">
        <v>30</v>
      </c>
      <c r="BN143" s="16" t="s">
        <v>30</v>
      </c>
      <c r="BO143" s="86"/>
    </row>
    <row r="144" spans="1:67" x14ac:dyDescent="0.2">
      <c r="A144" s="61"/>
      <c r="B144" s="62"/>
      <c r="C144" s="102"/>
      <c r="D144" s="103"/>
      <c r="E144" s="103"/>
      <c r="F144" s="103"/>
      <c r="G144" s="103"/>
      <c r="H144" s="103"/>
      <c r="I144" s="119" t="b">
        <f t="shared" si="11"/>
        <v>0</v>
      </c>
      <c r="J144" s="68"/>
      <c r="K144" s="68"/>
      <c r="L144" s="26" t="s">
        <v>30</v>
      </c>
      <c r="M144" s="68" t="s">
        <v>30</v>
      </c>
      <c r="N144" s="25" t="s">
        <v>30</v>
      </c>
      <c r="O144" s="25" t="s">
        <v>30</v>
      </c>
      <c r="P144" s="82" t="s">
        <v>30</v>
      </c>
      <c r="Q144" s="83" t="s">
        <v>30</v>
      </c>
      <c r="R144" s="20" t="s">
        <v>30</v>
      </c>
      <c r="S144" s="20" t="s">
        <v>30</v>
      </c>
      <c r="T144" s="20" t="s">
        <v>30</v>
      </c>
      <c r="U144" s="85" t="s">
        <v>30</v>
      </c>
      <c r="V144" s="83" t="s">
        <v>30</v>
      </c>
      <c r="W144" s="20" t="s">
        <v>30</v>
      </c>
      <c r="X144" s="20" t="s">
        <v>30</v>
      </c>
      <c r="Y144" s="20" t="s">
        <v>30</v>
      </c>
      <c r="Z144" s="85" t="s">
        <v>30</v>
      </c>
      <c r="AA144" s="83" t="s">
        <v>30</v>
      </c>
      <c r="AB144" s="20" t="s">
        <v>30</v>
      </c>
      <c r="AC144" s="20" t="s">
        <v>30</v>
      </c>
      <c r="AD144" s="20" t="s">
        <v>30</v>
      </c>
      <c r="AE144" s="85" t="s">
        <v>30</v>
      </c>
      <c r="AF144" s="83" t="s">
        <v>30</v>
      </c>
      <c r="AG144" s="20" t="s">
        <v>30</v>
      </c>
      <c r="AH144" s="20" t="s">
        <v>30</v>
      </c>
      <c r="AI144" s="20" t="s">
        <v>30</v>
      </c>
      <c r="AJ144" s="85" t="s">
        <v>30</v>
      </c>
      <c r="AK144" s="83" t="s">
        <v>30</v>
      </c>
      <c r="AL144" s="20" t="s">
        <v>30</v>
      </c>
      <c r="AM144" s="20" t="s">
        <v>30</v>
      </c>
      <c r="AN144" s="20" t="s">
        <v>30</v>
      </c>
      <c r="AO144" s="85" t="s">
        <v>30</v>
      </c>
      <c r="AP144" s="18" t="s">
        <v>30</v>
      </c>
      <c r="AQ144" s="17" t="s">
        <v>30</v>
      </c>
      <c r="AR144" s="17" t="s">
        <v>30</v>
      </c>
      <c r="AS144" s="17" t="s">
        <v>30</v>
      </c>
      <c r="AT144" s="16" t="s">
        <v>30</v>
      </c>
      <c r="AU144" s="18" t="s">
        <v>30</v>
      </c>
      <c r="AV144" s="17" t="s">
        <v>30</v>
      </c>
      <c r="AW144" s="17" t="s">
        <v>30</v>
      </c>
      <c r="AX144" s="17" t="s">
        <v>30</v>
      </c>
      <c r="AY144" s="16" t="s">
        <v>30</v>
      </c>
      <c r="AZ144" s="18" t="s">
        <v>30</v>
      </c>
      <c r="BA144" s="17" t="s">
        <v>30</v>
      </c>
      <c r="BB144" s="17" t="s">
        <v>30</v>
      </c>
      <c r="BC144" s="17" t="s">
        <v>30</v>
      </c>
      <c r="BD144" s="16" t="s">
        <v>30</v>
      </c>
      <c r="BE144" s="18" t="s">
        <v>30</v>
      </c>
      <c r="BF144" s="17" t="s">
        <v>30</v>
      </c>
      <c r="BG144" s="17" t="s">
        <v>30</v>
      </c>
      <c r="BH144" s="17" t="s">
        <v>30</v>
      </c>
      <c r="BI144" s="16" t="s">
        <v>30</v>
      </c>
      <c r="BJ144" s="18" t="s">
        <v>30</v>
      </c>
      <c r="BK144" s="17" t="s">
        <v>30</v>
      </c>
      <c r="BL144" s="17" t="s">
        <v>30</v>
      </c>
      <c r="BM144" s="17" t="s">
        <v>30</v>
      </c>
      <c r="BN144" s="16" t="s">
        <v>30</v>
      </c>
      <c r="BO144" s="86"/>
    </row>
    <row r="145" spans="1:67" x14ac:dyDescent="0.2">
      <c r="A145" s="61"/>
      <c r="B145" s="62"/>
      <c r="C145" s="102"/>
      <c r="D145" s="103"/>
      <c r="E145" s="103"/>
      <c r="F145" s="103"/>
      <c r="G145" s="103"/>
      <c r="H145" s="103"/>
      <c r="I145" s="119" t="b">
        <f t="shared" si="11"/>
        <v>0</v>
      </c>
      <c r="J145" s="68"/>
      <c r="K145" s="68"/>
      <c r="L145" s="26" t="s">
        <v>30</v>
      </c>
      <c r="M145" s="68" t="s">
        <v>30</v>
      </c>
      <c r="N145" s="25" t="s">
        <v>30</v>
      </c>
      <c r="O145" s="25" t="s">
        <v>30</v>
      </c>
      <c r="P145" s="82" t="s">
        <v>30</v>
      </c>
      <c r="Q145" s="83" t="s">
        <v>30</v>
      </c>
      <c r="R145" s="20" t="s">
        <v>30</v>
      </c>
      <c r="S145" s="20" t="s">
        <v>30</v>
      </c>
      <c r="T145" s="20" t="s">
        <v>30</v>
      </c>
      <c r="U145" s="85" t="s">
        <v>30</v>
      </c>
      <c r="V145" s="83" t="s">
        <v>30</v>
      </c>
      <c r="W145" s="20" t="s">
        <v>30</v>
      </c>
      <c r="X145" s="20" t="s">
        <v>30</v>
      </c>
      <c r="Y145" s="20" t="s">
        <v>30</v>
      </c>
      <c r="Z145" s="85" t="s">
        <v>30</v>
      </c>
      <c r="AA145" s="83" t="s">
        <v>30</v>
      </c>
      <c r="AB145" s="20" t="s">
        <v>30</v>
      </c>
      <c r="AC145" s="20" t="s">
        <v>30</v>
      </c>
      <c r="AD145" s="20" t="s">
        <v>30</v>
      </c>
      <c r="AE145" s="85" t="s">
        <v>30</v>
      </c>
      <c r="AF145" s="83" t="s">
        <v>30</v>
      </c>
      <c r="AG145" s="20" t="s">
        <v>30</v>
      </c>
      <c r="AH145" s="20" t="s">
        <v>30</v>
      </c>
      <c r="AI145" s="20" t="s">
        <v>30</v>
      </c>
      <c r="AJ145" s="85" t="s">
        <v>30</v>
      </c>
      <c r="AK145" s="83" t="s">
        <v>30</v>
      </c>
      <c r="AL145" s="20" t="s">
        <v>30</v>
      </c>
      <c r="AM145" s="20" t="s">
        <v>30</v>
      </c>
      <c r="AN145" s="20" t="s">
        <v>30</v>
      </c>
      <c r="AO145" s="85" t="s">
        <v>30</v>
      </c>
      <c r="AP145" s="18" t="s">
        <v>30</v>
      </c>
      <c r="AQ145" s="17" t="s">
        <v>30</v>
      </c>
      <c r="AR145" s="17" t="s">
        <v>30</v>
      </c>
      <c r="AS145" s="17" t="s">
        <v>30</v>
      </c>
      <c r="AT145" s="16" t="s">
        <v>30</v>
      </c>
      <c r="AU145" s="18" t="s">
        <v>30</v>
      </c>
      <c r="AV145" s="17" t="s">
        <v>30</v>
      </c>
      <c r="AW145" s="17" t="s">
        <v>30</v>
      </c>
      <c r="AX145" s="17" t="s">
        <v>30</v>
      </c>
      <c r="AY145" s="16" t="s">
        <v>30</v>
      </c>
      <c r="AZ145" s="18" t="s">
        <v>30</v>
      </c>
      <c r="BA145" s="17" t="s">
        <v>30</v>
      </c>
      <c r="BB145" s="17" t="s">
        <v>30</v>
      </c>
      <c r="BC145" s="17" t="s">
        <v>30</v>
      </c>
      <c r="BD145" s="16" t="s">
        <v>30</v>
      </c>
      <c r="BE145" s="18" t="s">
        <v>30</v>
      </c>
      <c r="BF145" s="17" t="s">
        <v>30</v>
      </c>
      <c r="BG145" s="17" t="s">
        <v>30</v>
      </c>
      <c r="BH145" s="17" t="s">
        <v>30</v>
      </c>
      <c r="BI145" s="16" t="s">
        <v>30</v>
      </c>
      <c r="BJ145" s="18" t="s">
        <v>30</v>
      </c>
      <c r="BK145" s="17" t="s">
        <v>30</v>
      </c>
      <c r="BL145" s="17" t="s">
        <v>30</v>
      </c>
      <c r="BM145" s="17" t="s">
        <v>30</v>
      </c>
      <c r="BN145" s="16" t="s">
        <v>30</v>
      </c>
      <c r="BO145" s="86"/>
    </row>
    <row r="146" spans="1:67" x14ac:dyDescent="0.2">
      <c r="A146" s="61"/>
      <c r="B146" s="62"/>
      <c r="C146" s="102"/>
      <c r="D146" s="103"/>
      <c r="E146" s="103"/>
      <c r="F146" s="103"/>
      <c r="G146" s="103"/>
      <c r="H146" s="103"/>
      <c r="I146" s="119" t="b">
        <f t="shared" si="11"/>
        <v>0</v>
      </c>
      <c r="J146" s="68"/>
      <c r="K146" s="68"/>
      <c r="L146" s="26" t="s">
        <v>30</v>
      </c>
      <c r="M146" s="68" t="s">
        <v>30</v>
      </c>
      <c r="N146" s="25" t="s">
        <v>30</v>
      </c>
      <c r="O146" s="25" t="s">
        <v>30</v>
      </c>
      <c r="P146" s="82" t="s">
        <v>30</v>
      </c>
      <c r="Q146" s="83" t="s">
        <v>30</v>
      </c>
      <c r="R146" s="20" t="s">
        <v>30</v>
      </c>
      <c r="S146" s="20" t="s">
        <v>30</v>
      </c>
      <c r="T146" s="20" t="s">
        <v>30</v>
      </c>
      <c r="U146" s="85" t="s">
        <v>30</v>
      </c>
      <c r="V146" s="83" t="s">
        <v>30</v>
      </c>
      <c r="W146" s="20" t="s">
        <v>30</v>
      </c>
      <c r="X146" s="20" t="s">
        <v>30</v>
      </c>
      <c r="Y146" s="20" t="s">
        <v>30</v>
      </c>
      <c r="Z146" s="85" t="s">
        <v>30</v>
      </c>
      <c r="AA146" s="83" t="s">
        <v>30</v>
      </c>
      <c r="AB146" s="20" t="s">
        <v>30</v>
      </c>
      <c r="AC146" s="20" t="s">
        <v>30</v>
      </c>
      <c r="AD146" s="20" t="s">
        <v>30</v>
      </c>
      <c r="AE146" s="85" t="s">
        <v>30</v>
      </c>
      <c r="AF146" s="83" t="s">
        <v>30</v>
      </c>
      <c r="AG146" s="20" t="s">
        <v>30</v>
      </c>
      <c r="AH146" s="20" t="s">
        <v>30</v>
      </c>
      <c r="AI146" s="20" t="s">
        <v>30</v>
      </c>
      <c r="AJ146" s="85" t="s">
        <v>30</v>
      </c>
      <c r="AK146" s="83" t="s">
        <v>30</v>
      </c>
      <c r="AL146" s="20" t="s">
        <v>30</v>
      </c>
      <c r="AM146" s="20" t="s">
        <v>30</v>
      </c>
      <c r="AN146" s="20" t="s">
        <v>30</v>
      </c>
      <c r="AO146" s="85" t="s">
        <v>30</v>
      </c>
      <c r="AP146" s="18" t="s">
        <v>30</v>
      </c>
      <c r="AQ146" s="17" t="s">
        <v>30</v>
      </c>
      <c r="AR146" s="17" t="s">
        <v>30</v>
      </c>
      <c r="AS146" s="17" t="s">
        <v>30</v>
      </c>
      <c r="AT146" s="16" t="s">
        <v>30</v>
      </c>
      <c r="AU146" s="18" t="s">
        <v>30</v>
      </c>
      <c r="AV146" s="17" t="s">
        <v>30</v>
      </c>
      <c r="AW146" s="17" t="s">
        <v>30</v>
      </c>
      <c r="AX146" s="17" t="s">
        <v>30</v>
      </c>
      <c r="AY146" s="16" t="s">
        <v>30</v>
      </c>
      <c r="AZ146" s="18" t="s">
        <v>30</v>
      </c>
      <c r="BA146" s="17" t="s">
        <v>30</v>
      </c>
      <c r="BB146" s="17" t="s">
        <v>30</v>
      </c>
      <c r="BC146" s="17" t="s">
        <v>30</v>
      </c>
      <c r="BD146" s="16" t="s">
        <v>30</v>
      </c>
      <c r="BE146" s="18" t="s">
        <v>30</v>
      </c>
      <c r="BF146" s="17" t="s">
        <v>30</v>
      </c>
      <c r="BG146" s="17" t="s">
        <v>30</v>
      </c>
      <c r="BH146" s="17" t="s">
        <v>30</v>
      </c>
      <c r="BI146" s="16" t="s">
        <v>30</v>
      </c>
      <c r="BJ146" s="18" t="s">
        <v>30</v>
      </c>
      <c r="BK146" s="17" t="s">
        <v>30</v>
      </c>
      <c r="BL146" s="17" t="s">
        <v>30</v>
      </c>
      <c r="BM146" s="17" t="s">
        <v>30</v>
      </c>
      <c r="BN146" s="16" t="s">
        <v>30</v>
      </c>
      <c r="BO146" s="86"/>
    </row>
    <row r="147" spans="1:67" x14ac:dyDescent="0.2">
      <c r="A147" s="61"/>
      <c r="B147" s="62"/>
      <c r="C147" s="102"/>
      <c r="D147" s="103"/>
      <c r="E147" s="103"/>
      <c r="F147" s="103"/>
      <c r="G147" s="103"/>
      <c r="H147" s="103"/>
      <c r="I147" s="119" t="b">
        <f t="shared" si="11"/>
        <v>0</v>
      </c>
      <c r="J147" s="68"/>
      <c r="K147" s="68"/>
      <c r="L147" s="26" t="s">
        <v>30</v>
      </c>
      <c r="M147" s="68" t="s">
        <v>30</v>
      </c>
      <c r="N147" s="25" t="s">
        <v>30</v>
      </c>
      <c r="O147" s="25" t="s">
        <v>30</v>
      </c>
      <c r="P147" s="82" t="s">
        <v>30</v>
      </c>
      <c r="Q147" s="83" t="s">
        <v>30</v>
      </c>
      <c r="R147" s="20" t="s">
        <v>30</v>
      </c>
      <c r="S147" s="20" t="s">
        <v>30</v>
      </c>
      <c r="T147" s="20" t="s">
        <v>30</v>
      </c>
      <c r="U147" s="85" t="s">
        <v>30</v>
      </c>
      <c r="V147" s="83" t="s">
        <v>30</v>
      </c>
      <c r="W147" s="20" t="s">
        <v>30</v>
      </c>
      <c r="X147" s="20" t="s">
        <v>30</v>
      </c>
      <c r="Y147" s="20" t="s">
        <v>30</v>
      </c>
      <c r="Z147" s="85" t="s">
        <v>30</v>
      </c>
      <c r="AA147" s="83" t="s">
        <v>30</v>
      </c>
      <c r="AB147" s="20" t="s">
        <v>30</v>
      </c>
      <c r="AC147" s="20" t="s">
        <v>30</v>
      </c>
      <c r="AD147" s="20" t="s">
        <v>30</v>
      </c>
      <c r="AE147" s="85" t="s">
        <v>30</v>
      </c>
      <c r="AF147" s="83" t="s">
        <v>30</v>
      </c>
      <c r="AG147" s="20" t="s">
        <v>30</v>
      </c>
      <c r="AH147" s="20" t="s">
        <v>30</v>
      </c>
      <c r="AI147" s="20" t="s">
        <v>30</v>
      </c>
      <c r="AJ147" s="85" t="s">
        <v>30</v>
      </c>
      <c r="AK147" s="83" t="s">
        <v>30</v>
      </c>
      <c r="AL147" s="20" t="s">
        <v>30</v>
      </c>
      <c r="AM147" s="20" t="s">
        <v>30</v>
      </c>
      <c r="AN147" s="20" t="s">
        <v>30</v>
      </c>
      <c r="AO147" s="85" t="s">
        <v>30</v>
      </c>
      <c r="AP147" s="18" t="s">
        <v>30</v>
      </c>
      <c r="AQ147" s="17" t="s">
        <v>30</v>
      </c>
      <c r="AR147" s="17" t="s">
        <v>30</v>
      </c>
      <c r="AS147" s="17" t="s">
        <v>30</v>
      </c>
      <c r="AT147" s="16" t="s">
        <v>30</v>
      </c>
      <c r="AU147" s="18" t="s">
        <v>30</v>
      </c>
      <c r="AV147" s="17" t="s">
        <v>30</v>
      </c>
      <c r="AW147" s="17" t="s">
        <v>30</v>
      </c>
      <c r="AX147" s="17" t="s">
        <v>30</v>
      </c>
      <c r="AY147" s="16" t="s">
        <v>30</v>
      </c>
      <c r="AZ147" s="18" t="s">
        <v>30</v>
      </c>
      <c r="BA147" s="17" t="s">
        <v>30</v>
      </c>
      <c r="BB147" s="17" t="s">
        <v>30</v>
      </c>
      <c r="BC147" s="17" t="s">
        <v>30</v>
      </c>
      <c r="BD147" s="16" t="s">
        <v>30</v>
      </c>
      <c r="BE147" s="18" t="s">
        <v>30</v>
      </c>
      <c r="BF147" s="17" t="s">
        <v>30</v>
      </c>
      <c r="BG147" s="17" t="s">
        <v>30</v>
      </c>
      <c r="BH147" s="17" t="s">
        <v>30</v>
      </c>
      <c r="BI147" s="16" t="s">
        <v>30</v>
      </c>
      <c r="BJ147" s="18" t="s">
        <v>30</v>
      </c>
      <c r="BK147" s="17" t="s">
        <v>30</v>
      </c>
      <c r="BL147" s="17" t="s">
        <v>30</v>
      </c>
      <c r="BM147" s="17" t="s">
        <v>30</v>
      </c>
      <c r="BN147" s="16" t="s">
        <v>30</v>
      </c>
      <c r="BO147" s="86"/>
    </row>
    <row r="148" spans="1:67" x14ac:dyDescent="0.2">
      <c r="A148" s="61"/>
      <c r="B148" s="62"/>
      <c r="C148" s="102"/>
      <c r="D148" s="103"/>
      <c r="E148" s="103"/>
      <c r="F148" s="103"/>
      <c r="G148" s="103"/>
      <c r="H148" s="103"/>
      <c r="I148" s="119" t="b">
        <f t="shared" si="11"/>
        <v>0</v>
      </c>
      <c r="J148" s="68"/>
      <c r="K148" s="68"/>
      <c r="L148" s="26" t="s">
        <v>30</v>
      </c>
      <c r="M148" s="68" t="s">
        <v>30</v>
      </c>
      <c r="N148" s="25" t="s">
        <v>30</v>
      </c>
      <c r="O148" s="25" t="s">
        <v>30</v>
      </c>
      <c r="P148" s="82" t="s">
        <v>30</v>
      </c>
      <c r="Q148" s="83" t="s">
        <v>30</v>
      </c>
      <c r="R148" s="20" t="s">
        <v>30</v>
      </c>
      <c r="S148" s="20" t="s">
        <v>30</v>
      </c>
      <c r="T148" s="20" t="s">
        <v>30</v>
      </c>
      <c r="U148" s="85" t="s">
        <v>30</v>
      </c>
      <c r="V148" s="83" t="s">
        <v>30</v>
      </c>
      <c r="W148" s="20" t="s">
        <v>30</v>
      </c>
      <c r="X148" s="20" t="s">
        <v>30</v>
      </c>
      <c r="Y148" s="20" t="s">
        <v>30</v>
      </c>
      <c r="Z148" s="85" t="s">
        <v>30</v>
      </c>
      <c r="AA148" s="83" t="s">
        <v>30</v>
      </c>
      <c r="AB148" s="20" t="s">
        <v>30</v>
      </c>
      <c r="AC148" s="20" t="s">
        <v>30</v>
      </c>
      <c r="AD148" s="20" t="s">
        <v>30</v>
      </c>
      <c r="AE148" s="85" t="s">
        <v>30</v>
      </c>
      <c r="AF148" s="83" t="s">
        <v>30</v>
      </c>
      <c r="AG148" s="20" t="s">
        <v>30</v>
      </c>
      <c r="AH148" s="20" t="s">
        <v>30</v>
      </c>
      <c r="AI148" s="20" t="s">
        <v>30</v>
      </c>
      <c r="AJ148" s="85" t="s">
        <v>30</v>
      </c>
      <c r="AK148" s="83" t="s">
        <v>30</v>
      </c>
      <c r="AL148" s="20" t="s">
        <v>30</v>
      </c>
      <c r="AM148" s="20" t="s">
        <v>30</v>
      </c>
      <c r="AN148" s="20" t="s">
        <v>30</v>
      </c>
      <c r="AO148" s="85" t="s">
        <v>30</v>
      </c>
      <c r="AP148" s="18" t="s">
        <v>30</v>
      </c>
      <c r="AQ148" s="17" t="s">
        <v>30</v>
      </c>
      <c r="AR148" s="17" t="s">
        <v>30</v>
      </c>
      <c r="AS148" s="17" t="s">
        <v>30</v>
      </c>
      <c r="AT148" s="16" t="s">
        <v>30</v>
      </c>
      <c r="AU148" s="18" t="s">
        <v>30</v>
      </c>
      <c r="AV148" s="17" t="s">
        <v>30</v>
      </c>
      <c r="AW148" s="17" t="s">
        <v>30</v>
      </c>
      <c r="AX148" s="17" t="s">
        <v>30</v>
      </c>
      <c r="AY148" s="16" t="s">
        <v>30</v>
      </c>
      <c r="AZ148" s="18" t="s">
        <v>30</v>
      </c>
      <c r="BA148" s="17" t="s">
        <v>30</v>
      </c>
      <c r="BB148" s="17" t="s">
        <v>30</v>
      </c>
      <c r="BC148" s="17" t="s">
        <v>30</v>
      </c>
      <c r="BD148" s="16" t="s">
        <v>30</v>
      </c>
      <c r="BE148" s="18" t="s">
        <v>30</v>
      </c>
      <c r="BF148" s="17" t="s">
        <v>30</v>
      </c>
      <c r="BG148" s="17" t="s">
        <v>30</v>
      </c>
      <c r="BH148" s="17" t="s">
        <v>30</v>
      </c>
      <c r="BI148" s="16" t="s">
        <v>30</v>
      </c>
      <c r="BJ148" s="18" t="s">
        <v>30</v>
      </c>
      <c r="BK148" s="17" t="s">
        <v>30</v>
      </c>
      <c r="BL148" s="17" t="s">
        <v>30</v>
      </c>
      <c r="BM148" s="17" t="s">
        <v>30</v>
      </c>
      <c r="BN148" s="16" t="s">
        <v>30</v>
      </c>
      <c r="BO148" s="86"/>
    </row>
    <row r="149" spans="1:67" x14ac:dyDescent="0.2">
      <c r="A149" s="61"/>
      <c r="B149" s="62"/>
      <c r="C149" s="102"/>
      <c r="D149" s="103"/>
      <c r="E149" s="103"/>
      <c r="F149" s="103"/>
      <c r="G149" s="103"/>
      <c r="H149" s="103"/>
      <c r="I149" s="119" t="b">
        <f t="shared" si="11"/>
        <v>0</v>
      </c>
      <c r="J149" s="68"/>
      <c r="K149" s="68"/>
      <c r="L149" s="26" t="s">
        <v>30</v>
      </c>
      <c r="M149" s="68" t="s">
        <v>30</v>
      </c>
      <c r="N149" s="25" t="s">
        <v>30</v>
      </c>
      <c r="O149" s="25" t="s">
        <v>30</v>
      </c>
      <c r="P149" s="82" t="s">
        <v>30</v>
      </c>
      <c r="Q149" s="83" t="s">
        <v>30</v>
      </c>
      <c r="R149" s="20" t="s">
        <v>30</v>
      </c>
      <c r="S149" s="20" t="s">
        <v>30</v>
      </c>
      <c r="T149" s="20" t="s">
        <v>30</v>
      </c>
      <c r="U149" s="85" t="s">
        <v>30</v>
      </c>
      <c r="V149" s="83" t="s">
        <v>30</v>
      </c>
      <c r="W149" s="20" t="s">
        <v>30</v>
      </c>
      <c r="X149" s="20" t="s">
        <v>30</v>
      </c>
      <c r="Y149" s="20" t="s">
        <v>30</v>
      </c>
      <c r="Z149" s="85" t="s">
        <v>30</v>
      </c>
      <c r="AA149" s="83" t="s">
        <v>30</v>
      </c>
      <c r="AB149" s="20" t="s">
        <v>30</v>
      </c>
      <c r="AC149" s="20" t="s">
        <v>30</v>
      </c>
      <c r="AD149" s="20" t="s">
        <v>30</v>
      </c>
      <c r="AE149" s="85" t="s">
        <v>30</v>
      </c>
      <c r="AF149" s="83" t="s">
        <v>30</v>
      </c>
      <c r="AG149" s="20" t="s">
        <v>30</v>
      </c>
      <c r="AH149" s="20" t="s">
        <v>30</v>
      </c>
      <c r="AI149" s="20" t="s">
        <v>30</v>
      </c>
      <c r="AJ149" s="85" t="s">
        <v>30</v>
      </c>
      <c r="AK149" s="83" t="s">
        <v>30</v>
      </c>
      <c r="AL149" s="20" t="s">
        <v>30</v>
      </c>
      <c r="AM149" s="20" t="s">
        <v>30</v>
      </c>
      <c r="AN149" s="20" t="s">
        <v>30</v>
      </c>
      <c r="AO149" s="85" t="s">
        <v>30</v>
      </c>
      <c r="AP149" s="18" t="s">
        <v>30</v>
      </c>
      <c r="AQ149" s="17" t="s">
        <v>30</v>
      </c>
      <c r="AR149" s="17" t="s">
        <v>30</v>
      </c>
      <c r="AS149" s="17" t="s">
        <v>30</v>
      </c>
      <c r="AT149" s="16" t="s">
        <v>30</v>
      </c>
      <c r="AU149" s="18" t="s">
        <v>30</v>
      </c>
      <c r="AV149" s="17" t="s">
        <v>30</v>
      </c>
      <c r="AW149" s="17" t="s">
        <v>30</v>
      </c>
      <c r="AX149" s="17" t="s">
        <v>30</v>
      </c>
      <c r="AY149" s="16" t="s">
        <v>30</v>
      </c>
      <c r="AZ149" s="18" t="s">
        <v>30</v>
      </c>
      <c r="BA149" s="17" t="s">
        <v>30</v>
      </c>
      <c r="BB149" s="17" t="s">
        <v>30</v>
      </c>
      <c r="BC149" s="17" t="s">
        <v>30</v>
      </c>
      <c r="BD149" s="16" t="s">
        <v>30</v>
      </c>
      <c r="BE149" s="18" t="s">
        <v>30</v>
      </c>
      <c r="BF149" s="17" t="s">
        <v>30</v>
      </c>
      <c r="BG149" s="17" t="s">
        <v>30</v>
      </c>
      <c r="BH149" s="17" t="s">
        <v>30</v>
      </c>
      <c r="BI149" s="16" t="s">
        <v>30</v>
      </c>
      <c r="BJ149" s="18" t="s">
        <v>30</v>
      </c>
      <c r="BK149" s="17" t="s">
        <v>30</v>
      </c>
      <c r="BL149" s="17" t="s">
        <v>30</v>
      </c>
      <c r="BM149" s="17" t="s">
        <v>30</v>
      </c>
      <c r="BN149" s="16" t="s">
        <v>30</v>
      </c>
      <c r="BO149" s="86"/>
    </row>
    <row r="150" spans="1:67" x14ac:dyDescent="0.2">
      <c r="A150" s="61"/>
      <c r="B150" s="62"/>
      <c r="C150" s="102"/>
      <c r="D150" s="103"/>
      <c r="E150" s="103"/>
      <c r="F150" s="103"/>
      <c r="G150" s="103"/>
      <c r="H150" s="103"/>
      <c r="I150" s="119" t="b">
        <f t="shared" si="11"/>
        <v>0</v>
      </c>
      <c r="J150" s="68"/>
      <c r="K150" s="68"/>
      <c r="L150" s="26" t="s">
        <v>30</v>
      </c>
      <c r="M150" s="68" t="s">
        <v>30</v>
      </c>
      <c r="N150" s="25" t="s">
        <v>30</v>
      </c>
      <c r="O150" s="25" t="s">
        <v>30</v>
      </c>
      <c r="P150" s="82" t="s">
        <v>30</v>
      </c>
      <c r="Q150" s="83" t="s">
        <v>30</v>
      </c>
      <c r="R150" s="20" t="s">
        <v>30</v>
      </c>
      <c r="S150" s="20" t="s">
        <v>30</v>
      </c>
      <c r="T150" s="20" t="s">
        <v>30</v>
      </c>
      <c r="U150" s="85" t="s">
        <v>30</v>
      </c>
      <c r="V150" s="83" t="s">
        <v>30</v>
      </c>
      <c r="W150" s="20" t="s">
        <v>30</v>
      </c>
      <c r="X150" s="20" t="s">
        <v>30</v>
      </c>
      <c r="Y150" s="20" t="s">
        <v>30</v>
      </c>
      <c r="Z150" s="85" t="s">
        <v>30</v>
      </c>
      <c r="AA150" s="83" t="s">
        <v>30</v>
      </c>
      <c r="AB150" s="20" t="s">
        <v>30</v>
      </c>
      <c r="AC150" s="20" t="s">
        <v>30</v>
      </c>
      <c r="AD150" s="20" t="s">
        <v>30</v>
      </c>
      <c r="AE150" s="85" t="s">
        <v>30</v>
      </c>
      <c r="AF150" s="83" t="s">
        <v>30</v>
      </c>
      <c r="AG150" s="20" t="s">
        <v>30</v>
      </c>
      <c r="AH150" s="20" t="s">
        <v>30</v>
      </c>
      <c r="AI150" s="20" t="s">
        <v>30</v>
      </c>
      <c r="AJ150" s="85" t="s">
        <v>30</v>
      </c>
      <c r="AK150" s="83" t="s">
        <v>30</v>
      </c>
      <c r="AL150" s="20" t="s">
        <v>30</v>
      </c>
      <c r="AM150" s="20" t="s">
        <v>30</v>
      </c>
      <c r="AN150" s="20" t="s">
        <v>30</v>
      </c>
      <c r="AO150" s="85" t="s">
        <v>30</v>
      </c>
      <c r="AP150" s="18" t="s">
        <v>30</v>
      </c>
      <c r="AQ150" s="17" t="s">
        <v>30</v>
      </c>
      <c r="AR150" s="17" t="s">
        <v>30</v>
      </c>
      <c r="AS150" s="17" t="s">
        <v>30</v>
      </c>
      <c r="AT150" s="16" t="s">
        <v>30</v>
      </c>
      <c r="AU150" s="18" t="s">
        <v>30</v>
      </c>
      <c r="AV150" s="17" t="s">
        <v>30</v>
      </c>
      <c r="AW150" s="17" t="s">
        <v>30</v>
      </c>
      <c r="AX150" s="17" t="s">
        <v>30</v>
      </c>
      <c r="AY150" s="16" t="s">
        <v>30</v>
      </c>
      <c r="AZ150" s="18" t="s">
        <v>30</v>
      </c>
      <c r="BA150" s="17" t="s">
        <v>30</v>
      </c>
      <c r="BB150" s="17" t="s">
        <v>30</v>
      </c>
      <c r="BC150" s="17" t="s">
        <v>30</v>
      </c>
      <c r="BD150" s="16" t="s">
        <v>30</v>
      </c>
      <c r="BE150" s="18" t="s">
        <v>30</v>
      </c>
      <c r="BF150" s="17" t="s">
        <v>30</v>
      </c>
      <c r="BG150" s="17" t="s">
        <v>30</v>
      </c>
      <c r="BH150" s="17" t="s">
        <v>30</v>
      </c>
      <c r="BI150" s="16" t="s">
        <v>30</v>
      </c>
      <c r="BJ150" s="18" t="s">
        <v>30</v>
      </c>
      <c r="BK150" s="17" t="s">
        <v>30</v>
      </c>
      <c r="BL150" s="17" t="s">
        <v>30</v>
      </c>
      <c r="BM150" s="17" t="s">
        <v>30</v>
      </c>
      <c r="BN150" s="16" t="s">
        <v>30</v>
      </c>
      <c r="BO150" s="86"/>
    </row>
    <row r="151" spans="1:67" x14ac:dyDescent="0.2">
      <c r="A151" s="61"/>
      <c r="B151" s="62"/>
      <c r="C151" s="102"/>
      <c r="D151" s="103"/>
      <c r="E151" s="103"/>
      <c r="F151" s="103"/>
      <c r="G151" s="103"/>
      <c r="H151" s="103"/>
      <c r="I151" s="119" t="b">
        <f t="shared" si="11"/>
        <v>0</v>
      </c>
      <c r="J151" s="68"/>
      <c r="K151" s="68"/>
      <c r="L151" s="26" t="s">
        <v>30</v>
      </c>
      <c r="M151" s="68" t="s">
        <v>30</v>
      </c>
      <c r="N151" s="25" t="s">
        <v>30</v>
      </c>
      <c r="O151" s="25" t="s">
        <v>30</v>
      </c>
      <c r="P151" s="82" t="s">
        <v>30</v>
      </c>
      <c r="Q151" s="83" t="s">
        <v>30</v>
      </c>
      <c r="R151" s="20" t="s">
        <v>30</v>
      </c>
      <c r="S151" s="20" t="s">
        <v>30</v>
      </c>
      <c r="T151" s="20" t="s">
        <v>30</v>
      </c>
      <c r="U151" s="85" t="s">
        <v>30</v>
      </c>
      <c r="V151" s="83" t="s">
        <v>30</v>
      </c>
      <c r="W151" s="20" t="s">
        <v>30</v>
      </c>
      <c r="X151" s="20" t="s">
        <v>30</v>
      </c>
      <c r="Y151" s="20" t="s">
        <v>30</v>
      </c>
      <c r="Z151" s="85" t="s">
        <v>30</v>
      </c>
      <c r="AA151" s="83" t="s">
        <v>30</v>
      </c>
      <c r="AB151" s="20" t="s">
        <v>30</v>
      </c>
      <c r="AC151" s="20" t="s">
        <v>30</v>
      </c>
      <c r="AD151" s="20" t="s">
        <v>30</v>
      </c>
      <c r="AE151" s="85" t="s">
        <v>30</v>
      </c>
      <c r="AF151" s="83" t="s">
        <v>30</v>
      </c>
      <c r="AG151" s="20" t="s">
        <v>30</v>
      </c>
      <c r="AH151" s="20" t="s">
        <v>30</v>
      </c>
      <c r="AI151" s="20" t="s">
        <v>30</v>
      </c>
      <c r="AJ151" s="85" t="s">
        <v>30</v>
      </c>
      <c r="AK151" s="83" t="s">
        <v>30</v>
      </c>
      <c r="AL151" s="20" t="s">
        <v>30</v>
      </c>
      <c r="AM151" s="20" t="s">
        <v>30</v>
      </c>
      <c r="AN151" s="20" t="s">
        <v>30</v>
      </c>
      <c r="AO151" s="85" t="s">
        <v>30</v>
      </c>
      <c r="AP151" s="18" t="s">
        <v>30</v>
      </c>
      <c r="AQ151" s="17" t="s">
        <v>30</v>
      </c>
      <c r="AR151" s="17" t="s">
        <v>30</v>
      </c>
      <c r="AS151" s="17" t="s">
        <v>30</v>
      </c>
      <c r="AT151" s="16" t="s">
        <v>30</v>
      </c>
      <c r="AU151" s="18" t="s">
        <v>30</v>
      </c>
      <c r="AV151" s="17" t="s">
        <v>30</v>
      </c>
      <c r="AW151" s="17" t="s">
        <v>30</v>
      </c>
      <c r="AX151" s="17" t="s">
        <v>30</v>
      </c>
      <c r="AY151" s="16" t="s">
        <v>30</v>
      </c>
      <c r="AZ151" s="18" t="s">
        <v>30</v>
      </c>
      <c r="BA151" s="17" t="s">
        <v>30</v>
      </c>
      <c r="BB151" s="17" t="s">
        <v>30</v>
      </c>
      <c r="BC151" s="17" t="s">
        <v>30</v>
      </c>
      <c r="BD151" s="16" t="s">
        <v>30</v>
      </c>
      <c r="BE151" s="18" t="s">
        <v>30</v>
      </c>
      <c r="BF151" s="17" t="s">
        <v>30</v>
      </c>
      <c r="BG151" s="17" t="s">
        <v>30</v>
      </c>
      <c r="BH151" s="17" t="s">
        <v>30</v>
      </c>
      <c r="BI151" s="16" t="s">
        <v>30</v>
      </c>
      <c r="BJ151" s="18" t="s">
        <v>30</v>
      </c>
      <c r="BK151" s="17" t="s">
        <v>30</v>
      </c>
      <c r="BL151" s="17" t="s">
        <v>30</v>
      </c>
      <c r="BM151" s="17" t="s">
        <v>30</v>
      </c>
      <c r="BN151" s="16" t="s">
        <v>30</v>
      </c>
      <c r="BO151" s="86"/>
    </row>
    <row r="152" spans="1:67" x14ac:dyDescent="0.2">
      <c r="A152" s="61"/>
      <c r="B152" s="62"/>
      <c r="C152" s="102"/>
      <c r="D152" s="103"/>
      <c r="E152" s="103"/>
      <c r="F152" s="103"/>
      <c r="G152" s="103"/>
      <c r="H152" s="103"/>
      <c r="I152" s="119" t="b">
        <f t="shared" si="11"/>
        <v>0</v>
      </c>
      <c r="J152" s="68"/>
      <c r="K152" s="68"/>
      <c r="L152" s="26" t="s">
        <v>30</v>
      </c>
      <c r="M152" s="68" t="s">
        <v>30</v>
      </c>
      <c r="N152" s="25" t="s">
        <v>30</v>
      </c>
      <c r="O152" s="25" t="s">
        <v>30</v>
      </c>
      <c r="P152" s="82" t="s">
        <v>30</v>
      </c>
      <c r="Q152" s="83" t="s">
        <v>30</v>
      </c>
      <c r="R152" s="20" t="s">
        <v>30</v>
      </c>
      <c r="S152" s="20" t="s">
        <v>30</v>
      </c>
      <c r="T152" s="20" t="s">
        <v>30</v>
      </c>
      <c r="U152" s="85" t="s">
        <v>30</v>
      </c>
      <c r="V152" s="83" t="s">
        <v>30</v>
      </c>
      <c r="W152" s="20" t="s">
        <v>30</v>
      </c>
      <c r="X152" s="20" t="s">
        <v>30</v>
      </c>
      <c r="Y152" s="20" t="s">
        <v>30</v>
      </c>
      <c r="Z152" s="85" t="s">
        <v>30</v>
      </c>
      <c r="AA152" s="83" t="s">
        <v>30</v>
      </c>
      <c r="AB152" s="20" t="s">
        <v>30</v>
      </c>
      <c r="AC152" s="20" t="s">
        <v>30</v>
      </c>
      <c r="AD152" s="20" t="s">
        <v>30</v>
      </c>
      <c r="AE152" s="85" t="s">
        <v>30</v>
      </c>
      <c r="AF152" s="83" t="s">
        <v>30</v>
      </c>
      <c r="AG152" s="20" t="s">
        <v>30</v>
      </c>
      <c r="AH152" s="20" t="s">
        <v>30</v>
      </c>
      <c r="AI152" s="20" t="s">
        <v>30</v>
      </c>
      <c r="AJ152" s="85" t="s">
        <v>30</v>
      </c>
      <c r="AK152" s="83" t="s">
        <v>30</v>
      </c>
      <c r="AL152" s="20" t="s">
        <v>30</v>
      </c>
      <c r="AM152" s="20" t="s">
        <v>30</v>
      </c>
      <c r="AN152" s="20" t="s">
        <v>30</v>
      </c>
      <c r="AO152" s="85" t="s">
        <v>30</v>
      </c>
      <c r="AP152" s="18" t="s">
        <v>30</v>
      </c>
      <c r="AQ152" s="17" t="s">
        <v>30</v>
      </c>
      <c r="AR152" s="17" t="s">
        <v>30</v>
      </c>
      <c r="AS152" s="17" t="s">
        <v>30</v>
      </c>
      <c r="AT152" s="16" t="s">
        <v>30</v>
      </c>
      <c r="AU152" s="18" t="s">
        <v>30</v>
      </c>
      <c r="AV152" s="17" t="s">
        <v>30</v>
      </c>
      <c r="AW152" s="17" t="s">
        <v>30</v>
      </c>
      <c r="AX152" s="17" t="s">
        <v>30</v>
      </c>
      <c r="AY152" s="16" t="s">
        <v>30</v>
      </c>
      <c r="AZ152" s="18" t="s">
        <v>30</v>
      </c>
      <c r="BA152" s="17" t="s">
        <v>30</v>
      </c>
      <c r="BB152" s="17" t="s">
        <v>30</v>
      </c>
      <c r="BC152" s="17" t="s">
        <v>30</v>
      </c>
      <c r="BD152" s="16" t="s">
        <v>30</v>
      </c>
      <c r="BE152" s="18" t="s">
        <v>30</v>
      </c>
      <c r="BF152" s="17" t="s">
        <v>30</v>
      </c>
      <c r="BG152" s="17" t="s">
        <v>30</v>
      </c>
      <c r="BH152" s="17" t="s">
        <v>30</v>
      </c>
      <c r="BI152" s="16" t="s">
        <v>30</v>
      </c>
      <c r="BJ152" s="18" t="s">
        <v>30</v>
      </c>
      <c r="BK152" s="17" t="s">
        <v>30</v>
      </c>
      <c r="BL152" s="17" t="s">
        <v>30</v>
      </c>
      <c r="BM152" s="17" t="s">
        <v>30</v>
      </c>
      <c r="BN152" s="16" t="s">
        <v>30</v>
      </c>
      <c r="BO152" s="86"/>
    </row>
    <row r="153" spans="1:67" x14ac:dyDescent="0.2">
      <c r="A153" s="61"/>
      <c r="B153" s="62"/>
      <c r="C153" s="102"/>
      <c r="D153" s="103"/>
      <c r="E153" s="103"/>
      <c r="F153" s="103"/>
      <c r="G153" s="103"/>
      <c r="H153" s="103"/>
      <c r="I153" s="119" t="b">
        <f t="shared" si="11"/>
        <v>0</v>
      </c>
      <c r="J153" s="68"/>
      <c r="K153" s="68"/>
      <c r="L153" s="26" t="s">
        <v>30</v>
      </c>
      <c r="M153" s="68" t="s">
        <v>30</v>
      </c>
      <c r="N153" s="25" t="s">
        <v>30</v>
      </c>
      <c r="O153" s="25" t="s">
        <v>30</v>
      </c>
      <c r="P153" s="82" t="s">
        <v>30</v>
      </c>
      <c r="Q153" s="83" t="s">
        <v>30</v>
      </c>
      <c r="R153" s="20" t="s">
        <v>30</v>
      </c>
      <c r="S153" s="20" t="s">
        <v>30</v>
      </c>
      <c r="T153" s="20" t="s">
        <v>30</v>
      </c>
      <c r="U153" s="85" t="s">
        <v>30</v>
      </c>
      <c r="V153" s="83" t="s">
        <v>30</v>
      </c>
      <c r="W153" s="20" t="s">
        <v>30</v>
      </c>
      <c r="X153" s="20" t="s">
        <v>30</v>
      </c>
      <c r="Y153" s="20" t="s">
        <v>30</v>
      </c>
      <c r="Z153" s="85" t="s">
        <v>30</v>
      </c>
      <c r="AA153" s="83" t="s">
        <v>30</v>
      </c>
      <c r="AB153" s="20" t="s">
        <v>30</v>
      </c>
      <c r="AC153" s="20" t="s">
        <v>30</v>
      </c>
      <c r="AD153" s="20" t="s">
        <v>30</v>
      </c>
      <c r="AE153" s="85" t="s">
        <v>30</v>
      </c>
      <c r="AF153" s="83" t="s">
        <v>30</v>
      </c>
      <c r="AG153" s="20" t="s">
        <v>30</v>
      </c>
      <c r="AH153" s="20" t="s">
        <v>30</v>
      </c>
      <c r="AI153" s="20" t="s">
        <v>30</v>
      </c>
      <c r="AJ153" s="85" t="s">
        <v>30</v>
      </c>
      <c r="AK153" s="83" t="s">
        <v>30</v>
      </c>
      <c r="AL153" s="20" t="s">
        <v>30</v>
      </c>
      <c r="AM153" s="20" t="s">
        <v>30</v>
      </c>
      <c r="AN153" s="20" t="s">
        <v>30</v>
      </c>
      <c r="AO153" s="85" t="s">
        <v>30</v>
      </c>
      <c r="AP153" s="18" t="s">
        <v>30</v>
      </c>
      <c r="AQ153" s="17" t="s">
        <v>30</v>
      </c>
      <c r="AR153" s="17" t="s">
        <v>30</v>
      </c>
      <c r="AS153" s="17" t="s">
        <v>30</v>
      </c>
      <c r="AT153" s="16" t="s">
        <v>30</v>
      </c>
      <c r="AU153" s="18" t="s">
        <v>30</v>
      </c>
      <c r="AV153" s="17" t="s">
        <v>30</v>
      </c>
      <c r="AW153" s="17" t="s">
        <v>30</v>
      </c>
      <c r="AX153" s="17" t="s">
        <v>30</v>
      </c>
      <c r="AY153" s="16" t="s">
        <v>30</v>
      </c>
      <c r="AZ153" s="18" t="s">
        <v>30</v>
      </c>
      <c r="BA153" s="17" t="s">
        <v>30</v>
      </c>
      <c r="BB153" s="17" t="s">
        <v>30</v>
      </c>
      <c r="BC153" s="17" t="s">
        <v>30</v>
      </c>
      <c r="BD153" s="16" t="s">
        <v>30</v>
      </c>
      <c r="BE153" s="18" t="s">
        <v>30</v>
      </c>
      <c r="BF153" s="17" t="s">
        <v>30</v>
      </c>
      <c r="BG153" s="17" t="s">
        <v>30</v>
      </c>
      <c r="BH153" s="17" t="s">
        <v>30</v>
      </c>
      <c r="BI153" s="16" t="s">
        <v>30</v>
      </c>
      <c r="BJ153" s="18" t="s">
        <v>30</v>
      </c>
      <c r="BK153" s="17" t="s">
        <v>30</v>
      </c>
      <c r="BL153" s="17" t="s">
        <v>30</v>
      </c>
      <c r="BM153" s="17" t="s">
        <v>30</v>
      </c>
      <c r="BN153" s="16" t="s">
        <v>30</v>
      </c>
      <c r="BO153" s="86"/>
    </row>
    <row r="154" spans="1:67" x14ac:dyDescent="0.2">
      <c r="A154" s="61"/>
      <c r="B154" s="62"/>
      <c r="C154" s="102"/>
      <c r="D154" s="103"/>
      <c r="E154" s="103"/>
      <c r="F154" s="103"/>
      <c r="G154" s="103"/>
      <c r="H154" s="103"/>
      <c r="I154" s="119" t="b">
        <f t="shared" si="11"/>
        <v>0</v>
      </c>
      <c r="J154" s="68"/>
      <c r="K154" s="68"/>
      <c r="L154" s="26" t="s">
        <v>30</v>
      </c>
      <c r="M154" s="68" t="s">
        <v>30</v>
      </c>
      <c r="N154" s="25" t="s">
        <v>30</v>
      </c>
      <c r="O154" s="25" t="s">
        <v>30</v>
      </c>
      <c r="P154" s="82" t="s">
        <v>30</v>
      </c>
      <c r="Q154" s="83" t="s">
        <v>30</v>
      </c>
      <c r="R154" s="20" t="s">
        <v>30</v>
      </c>
      <c r="S154" s="20" t="s">
        <v>30</v>
      </c>
      <c r="T154" s="20" t="s">
        <v>30</v>
      </c>
      <c r="U154" s="85" t="s">
        <v>30</v>
      </c>
      <c r="V154" s="83" t="s">
        <v>30</v>
      </c>
      <c r="W154" s="20" t="s">
        <v>30</v>
      </c>
      <c r="X154" s="20" t="s">
        <v>30</v>
      </c>
      <c r="Y154" s="20" t="s">
        <v>30</v>
      </c>
      <c r="Z154" s="85" t="s">
        <v>30</v>
      </c>
      <c r="AA154" s="83" t="s">
        <v>30</v>
      </c>
      <c r="AB154" s="20" t="s">
        <v>30</v>
      </c>
      <c r="AC154" s="20" t="s">
        <v>30</v>
      </c>
      <c r="AD154" s="20" t="s">
        <v>30</v>
      </c>
      <c r="AE154" s="85" t="s">
        <v>30</v>
      </c>
      <c r="AF154" s="83" t="s">
        <v>30</v>
      </c>
      <c r="AG154" s="20" t="s">
        <v>30</v>
      </c>
      <c r="AH154" s="20" t="s">
        <v>30</v>
      </c>
      <c r="AI154" s="20" t="s">
        <v>30</v>
      </c>
      <c r="AJ154" s="85" t="s">
        <v>30</v>
      </c>
      <c r="AK154" s="83" t="s">
        <v>30</v>
      </c>
      <c r="AL154" s="20" t="s">
        <v>30</v>
      </c>
      <c r="AM154" s="20" t="s">
        <v>30</v>
      </c>
      <c r="AN154" s="20" t="s">
        <v>30</v>
      </c>
      <c r="AO154" s="85" t="s">
        <v>30</v>
      </c>
      <c r="AP154" s="18" t="s">
        <v>30</v>
      </c>
      <c r="AQ154" s="17" t="s">
        <v>30</v>
      </c>
      <c r="AR154" s="17" t="s">
        <v>30</v>
      </c>
      <c r="AS154" s="17" t="s">
        <v>30</v>
      </c>
      <c r="AT154" s="16" t="s">
        <v>30</v>
      </c>
      <c r="AU154" s="18" t="s">
        <v>30</v>
      </c>
      <c r="AV154" s="17" t="s">
        <v>30</v>
      </c>
      <c r="AW154" s="17" t="s">
        <v>30</v>
      </c>
      <c r="AX154" s="17" t="s">
        <v>30</v>
      </c>
      <c r="AY154" s="16" t="s">
        <v>30</v>
      </c>
      <c r="AZ154" s="18" t="s">
        <v>30</v>
      </c>
      <c r="BA154" s="17" t="s">
        <v>30</v>
      </c>
      <c r="BB154" s="17" t="s">
        <v>30</v>
      </c>
      <c r="BC154" s="17" t="s">
        <v>30</v>
      </c>
      <c r="BD154" s="16" t="s">
        <v>30</v>
      </c>
      <c r="BE154" s="18" t="s">
        <v>30</v>
      </c>
      <c r="BF154" s="17" t="s">
        <v>30</v>
      </c>
      <c r="BG154" s="17" t="s">
        <v>30</v>
      </c>
      <c r="BH154" s="17" t="s">
        <v>30</v>
      </c>
      <c r="BI154" s="16" t="s">
        <v>30</v>
      </c>
      <c r="BJ154" s="18" t="s">
        <v>30</v>
      </c>
      <c r="BK154" s="17" t="s">
        <v>30</v>
      </c>
      <c r="BL154" s="17" t="s">
        <v>30</v>
      </c>
      <c r="BM154" s="17" t="s">
        <v>30</v>
      </c>
      <c r="BN154" s="16" t="s">
        <v>30</v>
      </c>
      <c r="BO154" s="86"/>
    </row>
    <row r="155" spans="1:67" x14ac:dyDescent="0.2">
      <c r="A155" s="61"/>
      <c r="B155" s="62"/>
      <c r="C155" s="102"/>
      <c r="D155" s="103"/>
      <c r="E155" s="103"/>
      <c r="F155" s="103"/>
      <c r="G155" s="103"/>
      <c r="H155" s="103"/>
      <c r="I155" s="119" t="b">
        <f t="shared" si="11"/>
        <v>0</v>
      </c>
      <c r="J155" s="68"/>
      <c r="K155" s="68"/>
      <c r="L155" s="26" t="s">
        <v>30</v>
      </c>
      <c r="M155" s="68" t="s">
        <v>30</v>
      </c>
      <c r="N155" s="25" t="s">
        <v>30</v>
      </c>
      <c r="O155" s="25" t="s">
        <v>30</v>
      </c>
      <c r="P155" s="82" t="s">
        <v>30</v>
      </c>
      <c r="Q155" s="83" t="s">
        <v>30</v>
      </c>
      <c r="R155" s="20" t="s">
        <v>30</v>
      </c>
      <c r="S155" s="20" t="s">
        <v>30</v>
      </c>
      <c r="T155" s="20" t="s">
        <v>30</v>
      </c>
      <c r="U155" s="85" t="s">
        <v>30</v>
      </c>
      <c r="V155" s="83" t="s">
        <v>30</v>
      </c>
      <c r="W155" s="20" t="s">
        <v>30</v>
      </c>
      <c r="X155" s="20" t="s">
        <v>30</v>
      </c>
      <c r="Y155" s="20" t="s">
        <v>30</v>
      </c>
      <c r="Z155" s="85" t="s">
        <v>30</v>
      </c>
      <c r="AA155" s="83" t="s">
        <v>30</v>
      </c>
      <c r="AB155" s="20" t="s">
        <v>30</v>
      </c>
      <c r="AC155" s="20" t="s">
        <v>30</v>
      </c>
      <c r="AD155" s="20" t="s">
        <v>30</v>
      </c>
      <c r="AE155" s="85" t="s">
        <v>30</v>
      </c>
      <c r="AF155" s="83" t="s">
        <v>30</v>
      </c>
      <c r="AG155" s="20" t="s">
        <v>30</v>
      </c>
      <c r="AH155" s="20" t="s">
        <v>30</v>
      </c>
      <c r="AI155" s="20" t="s">
        <v>30</v>
      </c>
      <c r="AJ155" s="85" t="s">
        <v>30</v>
      </c>
      <c r="AK155" s="83" t="s">
        <v>30</v>
      </c>
      <c r="AL155" s="20" t="s">
        <v>30</v>
      </c>
      <c r="AM155" s="20" t="s">
        <v>30</v>
      </c>
      <c r="AN155" s="20" t="s">
        <v>30</v>
      </c>
      <c r="AO155" s="85" t="s">
        <v>30</v>
      </c>
      <c r="AP155" s="18" t="s">
        <v>30</v>
      </c>
      <c r="AQ155" s="17" t="s">
        <v>30</v>
      </c>
      <c r="AR155" s="17" t="s">
        <v>30</v>
      </c>
      <c r="AS155" s="17" t="s">
        <v>30</v>
      </c>
      <c r="AT155" s="16" t="s">
        <v>30</v>
      </c>
      <c r="AU155" s="18" t="s">
        <v>30</v>
      </c>
      <c r="AV155" s="17" t="s">
        <v>30</v>
      </c>
      <c r="AW155" s="17" t="s">
        <v>30</v>
      </c>
      <c r="AX155" s="17" t="s">
        <v>30</v>
      </c>
      <c r="AY155" s="16" t="s">
        <v>30</v>
      </c>
      <c r="AZ155" s="18" t="s">
        <v>30</v>
      </c>
      <c r="BA155" s="17" t="s">
        <v>30</v>
      </c>
      <c r="BB155" s="17" t="s">
        <v>30</v>
      </c>
      <c r="BC155" s="17" t="s">
        <v>30</v>
      </c>
      <c r="BD155" s="16" t="s">
        <v>30</v>
      </c>
      <c r="BE155" s="18" t="s">
        <v>30</v>
      </c>
      <c r="BF155" s="17" t="s">
        <v>30</v>
      </c>
      <c r="BG155" s="17" t="s">
        <v>30</v>
      </c>
      <c r="BH155" s="17" t="s">
        <v>30</v>
      </c>
      <c r="BI155" s="16" t="s">
        <v>30</v>
      </c>
      <c r="BJ155" s="18" t="s">
        <v>30</v>
      </c>
      <c r="BK155" s="17" t="s">
        <v>30</v>
      </c>
      <c r="BL155" s="17" t="s">
        <v>30</v>
      </c>
      <c r="BM155" s="17" t="s">
        <v>30</v>
      </c>
      <c r="BN155" s="16" t="s">
        <v>30</v>
      </c>
      <c r="BO155" s="86"/>
    </row>
    <row r="156" spans="1:67" x14ac:dyDescent="0.2">
      <c r="A156" s="61"/>
      <c r="B156" s="62"/>
      <c r="C156" s="102"/>
      <c r="D156" s="103"/>
      <c r="E156" s="103"/>
      <c r="F156" s="103"/>
      <c r="G156" s="103"/>
      <c r="H156" s="103"/>
      <c r="I156" s="119" t="b">
        <f t="shared" si="11"/>
        <v>0</v>
      </c>
      <c r="J156" s="68"/>
      <c r="K156" s="68"/>
      <c r="L156" s="26" t="s">
        <v>30</v>
      </c>
      <c r="M156" s="68" t="s">
        <v>30</v>
      </c>
      <c r="N156" s="25" t="s">
        <v>30</v>
      </c>
      <c r="O156" s="25" t="s">
        <v>30</v>
      </c>
      <c r="P156" s="82" t="s">
        <v>30</v>
      </c>
      <c r="Q156" s="83" t="s">
        <v>30</v>
      </c>
      <c r="R156" s="20" t="s">
        <v>30</v>
      </c>
      <c r="S156" s="20" t="s">
        <v>30</v>
      </c>
      <c r="T156" s="20" t="s">
        <v>30</v>
      </c>
      <c r="U156" s="85" t="s">
        <v>30</v>
      </c>
      <c r="V156" s="83" t="s">
        <v>30</v>
      </c>
      <c r="W156" s="20" t="s">
        <v>30</v>
      </c>
      <c r="X156" s="20" t="s">
        <v>30</v>
      </c>
      <c r="Y156" s="20" t="s">
        <v>30</v>
      </c>
      <c r="Z156" s="85" t="s">
        <v>30</v>
      </c>
      <c r="AA156" s="83" t="s">
        <v>30</v>
      </c>
      <c r="AB156" s="20" t="s">
        <v>30</v>
      </c>
      <c r="AC156" s="20" t="s">
        <v>30</v>
      </c>
      <c r="AD156" s="20" t="s">
        <v>30</v>
      </c>
      <c r="AE156" s="85" t="s">
        <v>30</v>
      </c>
      <c r="AF156" s="83" t="s">
        <v>30</v>
      </c>
      <c r="AG156" s="20" t="s">
        <v>30</v>
      </c>
      <c r="AH156" s="20" t="s">
        <v>30</v>
      </c>
      <c r="AI156" s="20" t="s">
        <v>30</v>
      </c>
      <c r="AJ156" s="85" t="s">
        <v>30</v>
      </c>
      <c r="AK156" s="83" t="s">
        <v>30</v>
      </c>
      <c r="AL156" s="20" t="s">
        <v>30</v>
      </c>
      <c r="AM156" s="20" t="s">
        <v>30</v>
      </c>
      <c r="AN156" s="20" t="s">
        <v>30</v>
      </c>
      <c r="AO156" s="85" t="s">
        <v>30</v>
      </c>
      <c r="AP156" s="18" t="s">
        <v>30</v>
      </c>
      <c r="AQ156" s="17" t="s">
        <v>30</v>
      </c>
      <c r="AR156" s="17" t="s">
        <v>30</v>
      </c>
      <c r="AS156" s="17" t="s">
        <v>30</v>
      </c>
      <c r="AT156" s="16" t="s">
        <v>30</v>
      </c>
      <c r="AU156" s="18" t="s">
        <v>30</v>
      </c>
      <c r="AV156" s="17" t="s">
        <v>30</v>
      </c>
      <c r="AW156" s="17" t="s">
        <v>30</v>
      </c>
      <c r="AX156" s="17" t="s">
        <v>30</v>
      </c>
      <c r="AY156" s="16" t="s">
        <v>30</v>
      </c>
      <c r="AZ156" s="18" t="s">
        <v>30</v>
      </c>
      <c r="BA156" s="17" t="s">
        <v>30</v>
      </c>
      <c r="BB156" s="17" t="s">
        <v>30</v>
      </c>
      <c r="BC156" s="17" t="s">
        <v>30</v>
      </c>
      <c r="BD156" s="16" t="s">
        <v>30</v>
      </c>
      <c r="BE156" s="18" t="s">
        <v>30</v>
      </c>
      <c r="BF156" s="17" t="s">
        <v>30</v>
      </c>
      <c r="BG156" s="17" t="s">
        <v>30</v>
      </c>
      <c r="BH156" s="17" t="s">
        <v>30</v>
      </c>
      <c r="BI156" s="16" t="s">
        <v>30</v>
      </c>
      <c r="BJ156" s="18" t="s">
        <v>30</v>
      </c>
      <c r="BK156" s="17" t="s">
        <v>30</v>
      </c>
      <c r="BL156" s="17" t="s">
        <v>30</v>
      </c>
      <c r="BM156" s="17" t="s">
        <v>30</v>
      </c>
      <c r="BN156" s="16" t="s">
        <v>30</v>
      </c>
      <c r="BO156" s="86"/>
    </row>
    <row r="157" spans="1:67" x14ac:dyDescent="0.2">
      <c r="A157" s="61"/>
      <c r="B157" s="62"/>
      <c r="C157" s="102"/>
      <c r="D157" s="103"/>
      <c r="E157" s="103"/>
      <c r="F157" s="103"/>
      <c r="G157" s="103"/>
      <c r="H157" s="103"/>
      <c r="I157" s="119" t="b">
        <f t="shared" si="11"/>
        <v>0</v>
      </c>
      <c r="J157" s="68"/>
      <c r="K157" s="68"/>
      <c r="L157" s="26" t="s">
        <v>30</v>
      </c>
      <c r="M157" s="68" t="s">
        <v>30</v>
      </c>
      <c r="N157" s="25" t="s">
        <v>30</v>
      </c>
      <c r="O157" s="25" t="s">
        <v>30</v>
      </c>
      <c r="P157" s="82" t="s">
        <v>30</v>
      </c>
      <c r="Q157" s="83" t="s">
        <v>30</v>
      </c>
      <c r="R157" s="20" t="s">
        <v>30</v>
      </c>
      <c r="S157" s="20" t="s">
        <v>30</v>
      </c>
      <c r="T157" s="20" t="s">
        <v>30</v>
      </c>
      <c r="U157" s="85" t="s">
        <v>30</v>
      </c>
      <c r="V157" s="83" t="s">
        <v>30</v>
      </c>
      <c r="W157" s="20" t="s">
        <v>30</v>
      </c>
      <c r="X157" s="20" t="s">
        <v>30</v>
      </c>
      <c r="Y157" s="20" t="s">
        <v>30</v>
      </c>
      <c r="Z157" s="85" t="s">
        <v>30</v>
      </c>
      <c r="AA157" s="83" t="s">
        <v>30</v>
      </c>
      <c r="AB157" s="20" t="s">
        <v>30</v>
      </c>
      <c r="AC157" s="20" t="s">
        <v>30</v>
      </c>
      <c r="AD157" s="20" t="s">
        <v>30</v>
      </c>
      <c r="AE157" s="85" t="s">
        <v>30</v>
      </c>
      <c r="AF157" s="83" t="s">
        <v>30</v>
      </c>
      <c r="AG157" s="20" t="s">
        <v>30</v>
      </c>
      <c r="AH157" s="20" t="s">
        <v>30</v>
      </c>
      <c r="AI157" s="20" t="s">
        <v>30</v>
      </c>
      <c r="AJ157" s="85" t="s">
        <v>30</v>
      </c>
      <c r="AK157" s="83" t="s">
        <v>30</v>
      </c>
      <c r="AL157" s="20" t="s">
        <v>30</v>
      </c>
      <c r="AM157" s="20" t="s">
        <v>30</v>
      </c>
      <c r="AN157" s="20" t="s">
        <v>30</v>
      </c>
      <c r="AO157" s="85" t="s">
        <v>30</v>
      </c>
      <c r="AP157" s="18" t="s">
        <v>30</v>
      </c>
      <c r="AQ157" s="17" t="s">
        <v>30</v>
      </c>
      <c r="AR157" s="17" t="s">
        <v>30</v>
      </c>
      <c r="AS157" s="17" t="s">
        <v>30</v>
      </c>
      <c r="AT157" s="16" t="s">
        <v>30</v>
      </c>
      <c r="AU157" s="18" t="s">
        <v>30</v>
      </c>
      <c r="AV157" s="17" t="s">
        <v>30</v>
      </c>
      <c r="AW157" s="17" t="s">
        <v>30</v>
      </c>
      <c r="AX157" s="17" t="s">
        <v>30</v>
      </c>
      <c r="AY157" s="16" t="s">
        <v>30</v>
      </c>
      <c r="AZ157" s="18" t="s">
        <v>30</v>
      </c>
      <c r="BA157" s="17" t="s">
        <v>30</v>
      </c>
      <c r="BB157" s="17" t="s">
        <v>30</v>
      </c>
      <c r="BC157" s="17" t="s">
        <v>30</v>
      </c>
      <c r="BD157" s="16" t="s">
        <v>30</v>
      </c>
      <c r="BE157" s="18" t="s">
        <v>30</v>
      </c>
      <c r="BF157" s="17" t="s">
        <v>30</v>
      </c>
      <c r="BG157" s="17" t="s">
        <v>30</v>
      </c>
      <c r="BH157" s="17" t="s">
        <v>30</v>
      </c>
      <c r="BI157" s="16" t="s">
        <v>30</v>
      </c>
      <c r="BJ157" s="18" t="s">
        <v>30</v>
      </c>
      <c r="BK157" s="17" t="s">
        <v>30</v>
      </c>
      <c r="BL157" s="17" t="s">
        <v>30</v>
      </c>
      <c r="BM157" s="17" t="s">
        <v>30</v>
      </c>
      <c r="BN157" s="16" t="s">
        <v>30</v>
      </c>
      <c r="BO157" s="86"/>
    </row>
    <row r="158" spans="1:67" x14ac:dyDescent="0.2">
      <c r="A158" s="61"/>
      <c r="B158" s="62"/>
      <c r="C158" s="102"/>
      <c r="D158" s="103"/>
      <c r="E158" s="103"/>
      <c r="F158" s="103"/>
      <c r="G158" s="103"/>
      <c r="H158" s="103"/>
      <c r="I158" s="119" t="b">
        <f t="shared" si="11"/>
        <v>0</v>
      </c>
      <c r="J158" s="68"/>
      <c r="K158" s="68"/>
      <c r="L158" s="26" t="s">
        <v>30</v>
      </c>
      <c r="M158" s="68" t="s">
        <v>30</v>
      </c>
      <c r="N158" s="25" t="s">
        <v>30</v>
      </c>
      <c r="O158" s="25" t="s">
        <v>30</v>
      </c>
      <c r="P158" s="82" t="s">
        <v>30</v>
      </c>
      <c r="Q158" s="83" t="s">
        <v>30</v>
      </c>
      <c r="R158" s="20" t="s">
        <v>30</v>
      </c>
      <c r="S158" s="20" t="s">
        <v>30</v>
      </c>
      <c r="T158" s="20" t="s">
        <v>30</v>
      </c>
      <c r="U158" s="85" t="s">
        <v>30</v>
      </c>
      <c r="V158" s="83" t="s">
        <v>30</v>
      </c>
      <c r="W158" s="20" t="s">
        <v>30</v>
      </c>
      <c r="X158" s="20" t="s">
        <v>30</v>
      </c>
      <c r="Y158" s="20" t="s">
        <v>30</v>
      </c>
      <c r="Z158" s="85" t="s">
        <v>30</v>
      </c>
      <c r="AA158" s="83" t="s">
        <v>30</v>
      </c>
      <c r="AB158" s="20" t="s">
        <v>30</v>
      </c>
      <c r="AC158" s="20" t="s">
        <v>30</v>
      </c>
      <c r="AD158" s="20" t="s">
        <v>30</v>
      </c>
      <c r="AE158" s="85" t="s">
        <v>30</v>
      </c>
      <c r="AF158" s="83" t="s">
        <v>30</v>
      </c>
      <c r="AG158" s="20" t="s">
        <v>30</v>
      </c>
      <c r="AH158" s="20" t="s">
        <v>30</v>
      </c>
      <c r="AI158" s="20" t="s">
        <v>30</v>
      </c>
      <c r="AJ158" s="85" t="s">
        <v>30</v>
      </c>
      <c r="AK158" s="83" t="s">
        <v>30</v>
      </c>
      <c r="AL158" s="20" t="s">
        <v>30</v>
      </c>
      <c r="AM158" s="20" t="s">
        <v>30</v>
      </c>
      <c r="AN158" s="20" t="s">
        <v>30</v>
      </c>
      <c r="AO158" s="85" t="s">
        <v>30</v>
      </c>
      <c r="AP158" s="18" t="s">
        <v>30</v>
      </c>
      <c r="AQ158" s="17" t="s">
        <v>30</v>
      </c>
      <c r="AR158" s="17" t="s">
        <v>30</v>
      </c>
      <c r="AS158" s="17" t="s">
        <v>30</v>
      </c>
      <c r="AT158" s="16" t="s">
        <v>30</v>
      </c>
      <c r="AU158" s="18" t="s">
        <v>30</v>
      </c>
      <c r="AV158" s="17" t="s">
        <v>30</v>
      </c>
      <c r="AW158" s="17" t="s">
        <v>30</v>
      </c>
      <c r="AX158" s="17" t="s">
        <v>30</v>
      </c>
      <c r="AY158" s="16" t="s">
        <v>30</v>
      </c>
      <c r="AZ158" s="18" t="s">
        <v>30</v>
      </c>
      <c r="BA158" s="17" t="s">
        <v>30</v>
      </c>
      <c r="BB158" s="17" t="s">
        <v>30</v>
      </c>
      <c r="BC158" s="17" t="s">
        <v>30</v>
      </c>
      <c r="BD158" s="16" t="s">
        <v>30</v>
      </c>
      <c r="BE158" s="18" t="s">
        <v>30</v>
      </c>
      <c r="BF158" s="17" t="s">
        <v>30</v>
      </c>
      <c r="BG158" s="17" t="s">
        <v>30</v>
      </c>
      <c r="BH158" s="17" t="s">
        <v>30</v>
      </c>
      <c r="BI158" s="16" t="s">
        <v>30</v>
      </c>
      <c r="BJ158" s="18" t="s">
        <v>30</v>
      </c>
      <c r="BK158" s="17" t="s">
        <v>30</v>
      </c>
      <c r="BL158" s="17" t="s">
        <v>30</v>
      </c>
      <c r="BM158" s="17" t="s">
        <v>30</v>
      </c>
      <c r="BN158" s="16" t="s">
        <v>30</v>
      </c>
      <c r="BO158" s="86"/>
    </row>
    <row r="159" spans="1:67" x14ac:dyDescent="0.2">
      <c r="A159" s="61"/>
      <c r="B159" s="62"/>
      <c r="C159" s="102"/>
      <c r="D159" s="103"/>
      <c r="E159" s="103"/>
      <c r="F159" s="103"/>
      <c r="G159" s="103"/>
      <c r="H159" s="103"/>
      <c r="I159" s="119" t="b">
        <f t="shared" si="11"/>
        <v>0</v>
      </c>
      <c r="J159" s="68"/>
      <c r="K159" s="68"/>
      <c r="L159" s="26" t="s">
        <v>30</v>
      </c>
      <c r="M159" s="68" t="s">
        <v>30</v>
      </c>
      <c r="N159" s="25" t="s">
        <v>30</v>
      </c>
      <c r="O159" s="25" t="s">
        <v>30</v>
      </c>
      <c r="P159" s="82" t="s">
        <v>30</v>
      </c>
      <c r="Q159" s="83" t="s">
        <v>30</v>
      </c>
      <c r="R159" s="20" t="s">
        <v>30</v>
      </c>
      <c r="S159" s="20" t="s">
        <v>30</v>
      </c>
      <c r="T159" s="20" t="s">
        <v>30</v>
      </c>
      <c r="U159" s="85" t="s">
        <v>30</v>
      </c>
      <c r="V159" s="83" t="s">
        <v>30</v>
      </c>
      <c r="W159" s="20" t="s">
        <v>30</v>
      </c>
      <c r="X159" s="20" t="s">
        <v>30</v>
      </c>
      <c r="Y159" s="20" t="s">
        <v>30</v>
      </c>
      <c r="Z159" s="85" t="s">
        <v>30</v>
      </c>
      <c r="AA159" s="83" t="s">
        <v>30</v>
      </c>
      <c r="AB159" s="20" t="s">
        <v>30</v>
      </c>
      <c r="AC159" s="20" t="s">
        <v>30</v>
      </c>
      <c r="AD159" s="20" t="s">
        <v>30</v>
      </c>
      <c r="AE159" s="85" t="s">
        <v>30</v>
      </c>
      <c r="AF159" s="83" t="s">
        <v>30</v>
      </c>
      <c r="AG159" s="20" t="s">
        <v>30</v>
      </c>
      <c r="AH159" s="20" t="s">
        <v>30</v>
      </c>
      <c r="AI159" s="20" t="s">
        <v>30</v>
      </c>
      <c r="AJ159" s="85" t="s">
        <v>30</v>
      </c>
      <c r="AK159" s="83" t="s">
        <v>30</v>
      </c>
      <c r="AL159" s="20" t="s">
        <v>30</v>
      </c>
      <c r="AM159" s="20" t="s">
        <v>30</v>
      </c>
      <c r="AN159" s="20" t="s">
        <v>30</v>
      </c>
      <c r="AO159" s="85" t="s">
        <v>30</v>
      </c>
      <c r="AP159" s="18" t="s">
        <v>30</v>
      </c>
      <c r="AQ159" s="17" t="s">
        <v>30</v>
      </c>
      <c r="AR159" s="17" t="s">
        <v>30</v>
      </c>
      <c r="AS159" s="17" t="s">
        <v>30</v>
      </c>
      <c r="AT159" s="16" t="s">
        <v>30</v>
      </c>
      <c r="AU159" s="18" t="s">
        <v>30</v>
      </c>
      <c r="AV159" s="17" t="s">
        <v>30</v>
      </c>
      <c r="AW159" s="17" t="s">
        <v>30</v>
      </c>
      <c r="AX159" s="17" t="s">
        <v>30</v>
      </c>
      <c r="AY159" s="16" t="s">
        <v>30</v>
      </c>
      <c r="AZ159" s="18" t="s">
        <v>30</v>
      </c>
      <c r="BA159" s="17" t="s">
        <v>30</v>
      </c>
      <c r="BB159" s="17" t="s">
        <v>30</v>
      </c>
      <c r="BC159" s="17" t="s">
        <v>30</v>
      </c>
      <c r="BD159" s="16" t="s">
        <v>30</v>
      </c>
      <c r="BE159" s="18" t="s">
        <v>30</v>
      </c>
      <c r="BF159" s="17" t="s">
        <v>30</v>
      </c>
      <c r="BG159" s="17" t="s">
        <v>30</v>
      </c>
      <c r="BH159" s="17" t="s">
        <v>30</v>
      </c>
      <c r="BI159" s="16" t="s">
        <v>30</v>
      </c>
      <c r="BJ159" s="18" t="s">
        <v>30</v>
      </c>
      <c r="BK159" s="17" t="s">
        <v>30</v>
      </c>
      <c r="BL159" s="17" t="s">
        <v>30</v>
      </c>
      <c r="BM159" s="17" t="s">
        <v>30</v>
      </c>
      <c r="BN159" s="16" t="s">
        <v>30</v>
      </c>
      <c r="BO159" s="86"/>
    </row>
    <row r="160" spans="1:67" x14ac:dyDescent="0.2">
      <c r="A160" s="61"/>
      <c r="B160" s="62"/>
      <c r="C160" s="102"/>
      <c r="D160" s="103"/>
      <c r="E160" s="103"/>
      <c r="F160" s="103"/>
      <c r="G160" s="103"/>
      <c r="H160" s="103"/>
      <c r="I160" s="119" t="b">
        <f t="shared" si="11"/>
        <v>0</v>
      </c>
      <c r="J160" s="68"/>
      <c r="K160" s="68"/>
      <c r="L160" s="26" t="s">
        <v>30</v>
      </c>
      <c r="M160" s="68" t="s">
        <v>30</v>
      </c>
      <c r="N160" s="25" t="s">
        <v>30</v>
      </c>
      <c r="O160" s="25" t="s">
        <v>30</v>
      </c>
      <c r="P160" s="82" t="s">
        <v>30</v>
      </c>
      <c r="Q160" s="83" t="s">
        <v>30</v>
      </c>
      <c r="R160" s="20" t="s">
        <v>30</v>
      </c>
      <c r="S160" s="20" t="s">
        <v>30</v>
      </c>
      <c r="T160" s="20" t="s">
        <v>30</v>
      </c>
      <c r="U160" s="85" t="s">
        <v>30</v>
      </c>
      <c r="V160" s="83" t="s">
        <v>30</v>
      </c>
      <c r="W160" s="20" t="s">
        <v>30</v>
      </c>
      <c r="X160" s="20" t="s">
        <v>30</v>
      </c>
      <c r="Y160" s="20" t="s">
        <v>30</v>
      </c>
      <c r="Z160" s="85" t="s">
        <v>30</v>
      </c>
      <c r="AA160" s="83" t="s">
        <v>30</v>
      </c>
      <c r="AB160" s="20" t="s">
        <v>30</v>
      </c>
      <c r="AC160" s="20" t="s">
        <v>30</v>
      </c>
      <c r="AD160" s="20" t="s">
        <v>30</v>
      </c>
      <c r="AE160" s="85" t="s">
        <v>30</v>
      </c>
      <c r="AF160" s="83" t="s">
        <v>30</v>
      </c>
      <c r="AG160" s="20" t="s">
        <v>30</v>
      </c>
      <c r="AH160" s="20" t="s">
        <v>30</v>
      </c>
      <c r="AI160" s="20" t="s">
        <v>30</v>
      </c>
      <c r="AJ160" s="85" t="s">
        <v>30</v>
      </c>
      <c r="AK160" s="83" t="s">
        <v>30</v>
      </c>
      <c r="AL160" s="20" t="s">
        <v>30</v>
      </c>
      <c r="AM160" s="20" t="s">
        <v>30</v>
      </c>
      <c r="AN160" s="20" t="s">
        <v>30</v>
      </c>
      <c r="AO160" s="85" t="s">
        <v>30</v>
      </c>
      <c r="AP160" s="18" t="s">
        <v>30</v>
      </c>
      <c r="AQ160" s="17" t="s">
        <v>30</v>
      </c>
      <c r="AR160" s="17" t="s">
        <v>30</v>
      </c>
      <c r="AS160" s="17" t="s">
        <v>30</v>
      </c>
      <c r="AT160" s="16" t="s">
        <v>30</v>
      </c>
      <c r="AU160" s="18" t="s">
        <v>30</v>
      </c>
      <c r="AV160" s="17" t="s">
        <v>30</v>
      </c>
      <c r="AW160" s="17" t="s">
        <v>30</v>
      </c>
      <c r="AX160" s="17" t="s">
        <v>30</v>
      </c>
      <c r="AY160" s="16" t="s">
        <v>30</v>
      </c>
      <c r="AZ160" s="18" t="s">
        <v>30</v>
      </c>
      <c r="BA160" s="17" t="s">
        <v>30</v>
      </c>
      <c r="BB160" s="17" t="s">
        <v>30</v>
      </c>
      <c r="BC160" s="17" t="s">
        <v>30</v>
      </c>
      <c r="BD160" s="16" t="s">
        <v>30</v>
      </c>
      <c r="BE160" s="18" t="s">
        <v>30</v>
      </c>
      <c r="BF160" s="17" t="s">
        <v>30</v>
      </c>
      <c r="BG160" s="17" t="s">
        <v>30</v>
      </c>
      <c r="BH160" s="17" t="s">
        <v>30</v>
      </c>
      <c r="BI160" s="16" t="s">
        <v>30</v>
      </c>
      <c r="BJ160" s="18" t="s">
        <v>30</v>
      </c>
      <c r="BK160" s="17" t="s">
        <v>30</v>
      </c>
      <c r="BL160" s="17" t="s">
        <v>30</v>
      </c>
      <c r="BM160" s="17" t="s">
        <v>30</v>
      </c>
      <c r="BN160" s="16" t="s">
        <v>30</v>
      </c>
      <c r="BO160" s="86"/>
    </row>
    <row r="161" spans="1:67" x14ac:dyDescent="0.2">
      <c r="A161" s="61"/>
      <c r="B161" s="62"/>
      <c r="C161" s="102"/>
      <c r="D161" s="103"/>
      <c r="E161" s="103"/>
      <c r="F161" s="103"/>
      <c r="G161" s="103"/>
      <c r="H161" s="103"/>
      <c r="I161" s="119" t="b">
        <f t="shared" si="11"/>
        <v>0</v>
      </c>
      <c r="J161" s="68"/>
      <c r="K161" s="68"/>
      <c r="L161" s="26" t="s">
        <v>30</v>
      </c>
      <c r="M161" s="68" t="s">
        <v>30</v>
      </c>
      <c r="N161" s="25" t="s">
        <v>30</v>
      </c>
      <c r="O161" s="25" t="s">
        <v>30</v>
      </c>
      <c r="P161" s="82" t="s">
        <v>30</v>
      </c>
      <c r="Q161" s="83" t="s">
        <v>30</v>
      </c>
      <c r="R161" s="20" t="s">
        <v>30</v>
      </c>
      <c r="S161" s="20" t="s">
        <v>30</v>
      </c>
      <c r="T161" s="20" t="s">
        <v>30</v>
      </c>
      <c r="U161" s="85" t="s">
        <v>30</v>
      </c>
      <c r="V161" s="83" t="s">
        <v>30</v>
      </c>
      <c r="W161" s="20" t="s">
        <v>30</v>
      </c>
      <c r="X161" s="20" t="s">
        <v>30</v>
      </c>
      <c r="Y161" s="20" t="s">
        <v>30</v>
      </c>
      <c r="Z161" s="85" t="s">
        <v>30</v>
      </c>
      <c r="AA161" s="83" t="s">
        <v>30</v>
      </c>
      <c r="AB161" s="20" t="s">
        <v>30</v>
      </c>
      <c r="AC161" s="20" t="s">
        <v>30</v>
      </c>
      <c r="AD161" s="20" t="s">
        <v>30</v>
      </c>
      <c r="AE161" s="85" t="s">
        <v>30</v>
      </c>
      <c r="AF161" s="83" t="s">
        <v>30</v>
      </c>
      <c r="AG161" s="20" t="s">
        <v>30</v>
      </c>
      <c r="AH161" s="20" t="s">
        <v>30</v>
      </c>
      <c r="AI161" s="20" t="s">
        <v>30</v>
      </c>
      <c r="AJ161" s="85" t="s">
        <v>30</v>
      </c>
      <c r="AK161" s="83" t="s">
        <v>30</v>
      </c>
      <c r="AL161" s="20" t="s">
        <v>30</v>
      </c>
      <c r="AM161" s="20" t="s">
        <v>30</v>
      </c>
      <c r="AN161" s="20" t="s">
        <v>30</v>
      </c>
      <c r="AO161" s="85" t="s">
        <v>30</v>
      </c>
      <c r="AP161" s="18" t="s">
        <v>30</v>
      </c>
      <c r="AQ161" s="17" t="s">
        <v>30</v>
      </c>
      <c r="AR161" s="17" t="s">
        <v>30</v>
      </c>
      <c r="AS161" s="17" t="s">
        <v>30</v>
      </c>
      <c r="AT161" s="16" t="s">
        <v>30</v>
      </c>
      <c r="AU161" s="18" t="s">
        <v>30</v>
      </c>
      <c r="AV161" s="17" t="s">
        <v>30</v>
      </c>
      <c r="AW161" s="17" t="s">
        <v>30</v>
      </c>
      <c r="AX161" s="17" t="s">
        <v>30</v>
      </c>
      <c r="AY161" s="16" t="s">
        <v>30</v>
      </c>
      <c r="AZ161" s="18" t="s">
        <v>30</v>
      </c>
      <c r="BA161" s="17" t="s">
        <v>30</v>
      </c>
      <c r="BB161" s="17" t="s">
        <v>30</v>
      </c>
      <c r="BC161" s="17" t="s">
        <v>30</v>
      </c>
      <c r="BD161" s="16" t="s">
        <v>30</v>
      </c>
      <c r="BE161" s="18" t="s">
        <v>30</v>
      </c>
      <c r="BF161" s="17" t="s">
        <v>30</v>
      </c>
      <c r="BG161" s="17" t="s">
        <v>30</v>
      </c>
      <c r="BH161" s="17" t="s">
        <v>30</v>
      </c>
      <c r="BI161" s="16" t="s">
        <v>30</v>
      </c>
      <c r="BJ161" s="18" t="s">
        <v>30</v>
      </c>
      <c r="BK161" s="17" t="s">
        <v>30</v>
      </c>
      <c r="BL161" s="17" t="s">
        <v>30</v>
      </c>
      <c r="BM161" s="17" t="s">
        <v>30</v>
      </c>
      <c r="BN161" s="16" t="s">
        <v>30</v>
      </c>
      <c r="BO161" s="86"/>
    </row>
    <row r="162" spans="1:67" x14ac:dyDescent="0.2">
      <c r="A162" s="61"/>
      <c r="B162" s="62"/>
      <c r="C162" s="102"/>
      <c r="D162" s="103"/>
      <c r="E162" s="103"/>
      <c r="F162" s="103"/>
      <c r="G162" s="103"/>
      <c r="H162" s="103"/>
      <c r="I162" s="119" t="b">
        <f t="shared" si="11"/>
        <v>0</v>
      </c>
      <c r="J162" s="68"/>
      <c r="K162" s="68"/>
      <c r="L162" s="26" t="s">
        <v>30</v>
      </c>
      <c r="M162" s="68" t="s">
        <v>30</v>
      </c>
      <c r="N162" s="25" t="s">
        <v>30</v>
      </c>
      <c r="O162" s="25" t="s">
        <v>30</v>
      </c>
      <c r="P162" s="82" t="s">
        <v>30</v>
      </c>
      <c r="Q162" s="83" t="s">
        <v>30</v>
      </c>
      <c r="R162" s="20" t="s">
        <v>30</v>
      </c>
      <c r="S162" s="20" t="s">
        <v>30</v>
      </c>
      <c r="T162" s="20" t="s">
        <v>30</v>
      </c>
      <c r="U162" s="85" t="s">
        <v>30</v>
      </c>
      <c r="V162" s="83" t="s">
        <v>30</v>
      </c>
      <c r="W162" s="20" t="s">
        <v>30</v>
      </c>
      <c r="X162" s="20" t="s">
        <v>30</v>
      </c>
      <c r="Y162" s="20" t="s">
        <v>30</v>
      </c>
      <c r="Z162" s="85" t="s">
        <v>30</v>
      </c>
      <c r="AA162" s="83" t="s">
        <v>30</v>
      </c>
      <c r="AB162" s="20" t="s">
        <v>30</v>
      </c>
      <c r="AC162" s="20" t="s">
        <v>30</v>
      </c>
      <c r="AD162" s="20" t="s">
        <v>30</v>
      </c>
      <c r="AE162" s="85" t="s">
        <v>30</v>
      </c>
      <c r="AF162" s="83" t="s">
        <v>30</v>
      </c>
      <c r="AG162" s="20" t="s">
        <v>30</v>
      </c>
      <c r="AH162" s="20" t="s">
        <v>30</v>
      </c>
      <c r="AI162" s="20" t="s">
        <v>30</v>
      </c>
      <c r="AJ162" s="85" t="s">
        <v>30</v>
      </c>
      <c r="AK162" s="83" t="s">
        <v>30</v>
      </c>
      <c r="AL162" s="20" t="s">
        <v>30</v>
      </c>
      <c r="AM162" s="20" t="s">
        <v>30</v>
      </c>
      <c r="AN162" s="20" t="s">
        <v>30</v>
      </c>
      <c r="AO162" s="85" t="s">
        <v>30</v>
      </c>
      <c r="AP162" s="18" t="s">
        <v>30</v>
      </c>
      <c r="AQ162" s="17" t="s">
        <v>30</v>
      </c>
      <c r="AR162" s="17" t="s">
        <v>30</v>
      </c>
      <c r="AS162" s="17" t="s">
        <v>30</v>
      </c>
      <c r="AT162" s="16" t="s">
        <v>30</v>
      </c>
      <c r="AU162" s="18" t="s">
        <v>30</v>
      </c>
      <c r="AV162" s="17" t="s">
        <v>30</v>
      </c>
      <c r="AW162" s="17" t="s">
        <v>30</v>
      </c>
      <c r="AX162" s="17" t="s">
        <v>30</v>
      </c>
      <c r="AY162" s="16" t="s">
        <v>30</v>
      </c>
      <c r="AZ162" s="18" t="s">
        <v>30</v>
      </c>
      <c r="BA162" s="17" t="s">
        <v>30</v>
      </c>
      <c r="BB162" s="17" t="s">
        <v>30</v>
      </c>
      <c r="BC162" s="17" t="s">
        <v>30</v>
      </c>
      <c r="BD162" s="16" t="s">
        <v>30</v>
      </c>
      <c r="BE162" s="18" t="s">
        <v>30</v>
      </c>
      <c r="BF162" s="17" t="s">
        <v>30</v>
      </c>
      <c r="BG162" s="17" t="s">
        <v>30</v>
      </c>
      <c r="BH162" s="17" t="s">
        <v>30</v>
      </c>
      <c r="BI162" s="16" t="s">
        <v>30</v>
      </c>
      <c r="BJ162" s="18" t="s">
        <v>30</v>
      </c>
      <c r="BK162" s="17" t="s">
        <v>30</v>
      </c>
      <c r="BL162" s="17" t="s">
        <v>30</v>
      </c>
      <c r="BM162" s="17" t="s">
        <v>30</v>
      </c>
      <c r="BN162" s="16" t="s">
        <v>30</v>
      </c>
      <c r="BO162" s="86"/>
    </row>
    <row r="163" spans="1:67" x14ac:dyDescent="0.2">
      <c r="A163" s="61"/>
      <c r="B163" s="62"/>
      <c r="C163" s="102"/>
      <c r="D163" s="103"/>
      <c r="E163" s="103"/>
      <c r="F163" s="103"/>
      <c r="G163" s="103"/>
      <c r="H163" s="103"/>
      <c r="I163" s="119" t="b">
        <f t="shared" si="11"/>
        <v>0</v>
      </c>
      <c r="J163" s="68"/>
      <c r="K163" s="68"/>
      <c r="L163" s="26" t="s">
        <v>30</v>
      </c>
      <c r="M163" s="68" t="s">
        <v>30</v>
      </c>
      <c r="N163" s="25" t="s">
        <v>30</v>
      </c>
      <c r="O163" s="25" t="s">
        <v>30</v>
      </c>
      <c r="P163" s="82" t="s">
        <v>30</v>
      </c>
      <c r="Q163" s="83" t="s">
        <v>30</v>
      </c>
      <c r="R163" s="20" t="s">
        <v>30</v>
      </c>
      <c r="S163" s="20" t="s">
        <v>30</v>
      </c>
      <c r="T163" s="20" t="s">
        <v>30</v>
      </c>
      <c r="U163" s="85" t="s">
        <v>30</v>
      </c>
      <c r="V163" s="83" t="s">
        <v>30</v>
      </c>
      <c r="W163" s="20" t="s">
        <v>30</v>
      </c>
      <c r="X163" s="20" t="s">
        <v>30</v>
      </c>
      <c r="Y163" s="20" t="s">
        <v>30</v>
      </c>
      <c r="Z163" s="85" t="s">
        <v>30</v>
      </c>
      <c r="AA163" s="83" t="s">
        <v>30</v>
      </c>
      <c r="AB163" s="20" t="s">
        <v>30</v>
      </c>
      <c r="AC163" s="20" t="s">
        <v>30</v>
      </c>
      <c r="AD163" s="20" t="s">
        <v>30</v>
      </c>
      <c r="AE163" s="85" t="s">
        <v>30</v>
      </c>
      <c r="AF163" s="83" t="s">
        <v>30</v>
      </c>
      <c r="AG163" s="20" t="s">
        <v>30</v>
      </c>
      <c r="AH163" s="20" t="s">
        <v>30</v>
      </c>
      <c r="AI163" s="20" t="s">
        <v>30</v>
      </c>
      <c r="AJ163" s="85" t="s">
        <v>30</v>
      </c>
      <c r="AK163" s="83" t="s">
        <v>30</v>
      </c>
      <c r="AL163" s="20" t="s">
        <v>30</v>
      </c>
      <c r="AM163" s="20" t="s">
        <v>30</v>
      </c>
      <c r="AN163" s="20" t="s">
        <v>30</v>
      </c>
      <c r="AO163" s="85" t="s">
        <v>30</v>
      </c>
      <c r="AP163" s="18" t="s">
        <v>30</v>
      </c>
      <c r="AQ163" s="17" t="s">
        <v>30</v>
      </c>
      <c r="AR163" s="17" t="s">
        <v>30</v>
      </c>
      <c r="AS163" s="17" t="s">
        <v>30</v>
      </c>
      <c r="AT163" s="16" t="s">
        <v>30</v>
      </c>
      <c r="AU163" s="18" t="s">
        <v>30</v>
      </c>
      <c r="AV163" s="17" t="s">
        <v>30</v>
      </c>
      <c r="AW163" s="17" t="s">
        <v>30</v>
      </c>
      <c r="AX163" s="17" t="s">
        <v>30</v>
      </c>
      <c r="AY163" s="16" t="s">
        <v>30</v>
      </c>
      <c r="AZ163" s="18" t="s">
        <v>30</v>
      </c>
      <c r="BA163" s="17" t="s">
        <v>30</v>
      </c>
      <c r="BB163" s="17" t="s">
        <v>30</v>
      </c>
      <c r="BC163" s="17" t="s">
        <v>30</v>
      </c>
      <c r="BD163" s="16" t="s">
        <v>30</v>
      </c>
      <c r="BE163" s="18" t="s">
        <v>30</v>
      </c>
      <c r="BF163" s="17" t="s">
        <v>30</v>
      </c>
      <c r="BG163" s="17" t="s">
        <v>30</v>
      </c>
      <c r="BH163" s="17" t="s">
        <v>30</v>
      </c>
      <c r="BI163" s="16" t="s">
        <v>30</v>
      </c>
      <c r="BJ163" s="18" t="s">
        <v>30</v>
      </c>
      <c r="BK163" s="17" t="s">
        <v>30</v>
      </c>
      <c r="BL163" s="17" t="s">
        <v>30</v>
      </c>
      <c r="BM163" s="17" t="s">
        <v>30</v>
      </c>
      <c r="BN163" s="16" t="s">
        <v>30</v>
      </c>
      <c r="BO163" s="86"/>
    </row>
    <row r="164" spans="1:67" x14ac:dyDescent="0.2">
      <c r="A164" s="61"/>
      <c r="B164" s="62"/>
      <c r="C164" s="102"/>
      <c r="D164" s="103"/>
      <c r="E164" s="103"/>
      <c r="F164" s="103"/>
      <c r="G164" s="103"/>
      <c r="H164" s="103"/>
      <c r="I164" s="119" t="b">
        <f t="shared" si="11"/>
        <v>0</v>
      </c>
      <c r="J164" s="68"/>
      <c r="K164" s="68"/>
      <c r="L164" s="26" t="s">
        <v>30</v>
      </c>
      <c r="M164" s="68" t="s">
        <v>30</v>
      </c>
      <c r="N164" s="25" t="s">
        <v>30</v>
      </c>
      <c r="O164" s="25" t="s">
        <v>30</v>
      </c>
      <c r="P164" s="82" t="s">
        <v>30</v>
      </c>
      <c r="Q164" s="83" t="s">
        <v>30</v>
      </c>
      <c r="R164" s="20" t="s">
        <v>30</v>
      </c>
      <c r="S164" s="20" t="s">
        <v>30</v>
      </c>
      <c r="T164" s="20" t="s">
        <v>30</v>
      </c>
      <c r="U164" s="85" t="s">
        <v>30</v>
      </c>
      <c r="V164" s="83" t="s">
        <v>30</v>
      </c>
      <c r="W164" s="20" t="s">
        <v>30</v>
      </c>
      <c r="X164" s="20" t="s">
        <v>30</v>
      </c>
      <c r="Y164" s="20" t="s">
        <v>30</v>
      </c>
      <c r="Z164" s="85" t="s">
        <v>30</v>
      </c>
      <c r="AA164" s="83" t="s">
        <v>30</v>
      </c>
      <c r="AB164" s="20" t="s">
        <v>30</v>
      </c>
      <c r="AC164" s="20" t="s">
        <v>30</v>
      </c>
      <c r="AD164" s="20" t="s">
        <v>30</v>
      </c>
      <c r="AE164" s="85" t="s">
        <v>30</v>
      </c>
      <c r="AF164" s="83" t="s">
        <v>30</v>
      </c>
      <c r="AG164" s="20" t="s">
        <v>30</v>
      </c>
      <c r="AH164" s="20" t="s">
        <v>30</v>
      </c>
      <c r="AI164" s="20" t="s">
        <v>30</v>
      </c>
      <c r="AJ164" s="85" t="s">
        <v>30</v>
      </c>
      <c r="AK164" s="83" t="s">
        <v>30</v>
      </c>
      <c r="AL164" s="20" t="s">
        <v>30</v>
      </c>
      <c r="AM164" s="20" t="s">
        <v>30</v>
      </c>
      <c r="AN164" s="20" t="s">
        <v>30</v>
      </c>
      <c r="AO164" s="85" t="s">
        <v>30</v>
      </c>
      <c r="AP164" s="18" t="s">
        <v>30</v>
      </c>
      <c r="AQ164" s="17" t="s">
        <v>30</v>
      </c>
      <c r="AR164" s="17" t="s">
        <v>30</v>
      </c>
      <c r="AS164" s="17" t="s">
        <v>30</v>
      </c>
      <c r="AT164" s="16" t="s">
        <v>30</v>
      </c>
      <c r="AU164" s="18" t="s">
        <v>30</v>
      </c>
      <c r="AV164" s="17" t="s">
        <v>30</v>
      </c>
      <c r="AW164" s="17" t="s">
        <v>30</v>
      </c>
      <c r="AX164" s="17" t="s">
        <v>30</v>
      </c>
      <c r="AY164" s="16" t="s">
        <v>30</v>
      </c>
      <c r="AZ164" s="18" t="s">
        <v>30</v>
      </c>
      <c r="BA164" s="17" t="s">
        <v>30</v>
      </c>
      <c r="BB164" s="17" t="s">
        <v>30</v>
      </c>
      <c r="BC164" s="17" t="s">
        <v>30</v>
      </c>
      <c r="BD164" s="16" t="s">
        <v>30</v>
      </c>
      <c r="BE164" s="18" t="s">
        <v>30</v>
      </c>
      <c r="BF164" s="17" t="s">
        <v>30</v>
      </c>
      <c r="BG164" s="17" t="s">
        <v>30</v>
      </c>
      <c r="BH164" s="17" t="s">
        <v>30</v>
      </c>
      <c r="BI164" s="16" t="s">
        <v>30</v>
      </c>
      <c r="BJ164" s="18" t="s">
        <v>30</v>
      </c>
      <c r="BK164" s="17" t="s">
        <v>30</v>
      </c>
      <c r="BL164" s="17" t="s">
        <v>30</v>
      </c>
      <c r="BM164" s="17" t="s">
        <v>30</v>
      </c>
      <c r="BN164" s="16" t="s">
        <v>30</v>
      </c>
      <c r="BO164" s="86"/>
    </row>
    <row r="165" spans="1:67" x14ac:dyDescent="0.2">
      <c r="A165" s="61"/>
      <c r="B165" s="62"/>
      <c r="C165" s="102"/>
      <c r="D165" s="103"/>
      <c r="E165" s="103"/>
      <c r="F165" s="103"/>
      <c r="G165" s="103"/>
      <c r="H165" s="103"/>
      <c r="I165" s="119" t="b">
        <f t="shared" si="11"/>
        <v>0</v>
      </c>
      <c r="J165" s="68"/>
      <c r="K165" s="68"/>
      <c r="L165" s="26" t="s">
        <v>30</v>
      </c>
      <c r="M165" s="68" t="s">
        <v>30</v>
      </c>
      <c r="N165" s="25" t="s">
        <v>30</v>
      </c>
      <c r="O165" s="25" t="s">
        <v>30</v>
      </c>
      <c r="P165" s="82" t="s">
        <v>30</v>
      </c>
      <c r="Q165" s="83" t="s">
        <v>30</v>
      </c>
      <c r="R165" s="20" t="s">
        <v>30</v>
      </c>
      <c r="S165" s="20" t="s">
        <v>30</v>
      </c>
      <c r="T165" s="20" t="s">
        <v>30</v>
      </c>
      <c r="U165" s="85" t="s">
        <v>30</v>
      </c>
      <c r="V165" s="83" t="s">
        <v>30</v>
      </c>
      <c r="W165" s="20" t="s">
        <v>30</v>
      </c>
      <c r="X165" s="20" t="s">
        <v>30</v>
      </c>
      <c r="Y165" s="20" t="s">
        <v>30</v>
      </c>
      <c r="Z165" s="85" t="s">
        <v>30</v>
      </c>
      <c r="AA165" s="83" t="s">
        <v>30</v>
      </c>
      <c r="AB165" s="20" t="s">
        <v>30</v>
      </c>
      <c r="AC165" s="20" t="s">
        <v>30</v>
      </c>
      <c r="AD165" s="20" t="s">
        <v>30</v>
      </c>
      <c r="AE165" s="85" t="s">
        <v>30</v>
      </c>
      <c r="AF165" s="83" t="s">
        <v>30</v>
      </c>
      <c r="AG165" s="20" t="s">
        <v>30</v>
      </c>
      <c r="AH165" s="20" t="s">
        <v>30</v>
      </c>
      <c r="AI165" s="20" t="s">
        <v>30</v>
      </c>
      <c r="AJ165" s="85" t="s">
        <v>30</v>
      </c>
      <c r="AK165" s="83" t="s">
        <v>30</v>
      </c>
      <c r="AL165" s="20" t="s">
        <v>30</v>
      </c>
      <c r="AM165" s="20" t="s">
        <v>30</v>
      </c>
      <c r="AN165" s="20" t="s">
        <v>30</v>
      </c>
      <c r="AO165" s="85" t="s">
        <v>30</v>
      </c>
      <c r="AP165" s="18" t="s">
        <v>30</v>
      </c>
      <c r="AQ165" s="17" t="s">
        <v>30</v>
      </c>
      <c r="AR165" s="17" t="s">
        <v>30</v>
      </c>
      <c r="AS165" s="17" t="s">
        <v>30</v>
      </c>
      <c r="AT165" s="16" t="s">
        <v>30</v>
      </c>
      <c r="AU165" s="18" t="s">
        <v>30</v>
      </c>
      <c r="AV165" s="17" t="s">
        <v>30</v>
      </c>
      <c r="AW165" s="17" t="s">
        <v>30</v>
      </c>
      <c r="AX165" s="17" t="s">
        <v>30</v>
      </c>
      <c r="AY165" s="16" t="s">
        <v>30</v>
      </c>
      <c r="AZ165" s="18" t="s">
        <v>30</v>
      </c>
      <c r="BA165" s="17" t="s">
        <v>30</v>
      </c>
      <c r="BB165" s="17" t="s">
        <v>30</v>
      </c>
      <c r="BC165" s="17" t="s">
        <v>30</v>
      </c>
      <c r="BD165" s="16" t="s">
        <v>30</v>
      </c>
      <c r="BE165" s="18" t="s">
        <v>30</v>
      </c>
      <c r="BF165" s="17" t="s">
        <v>30</v>
      </c>
      <c r="BG165" s="17" t="s">
        <v>30</v>
      </c>
      <c r="BH165" s="17" t="s">
        <v>30</v>
      </c>
      <c r="BI165" s="16" t="s">
        <v>30</v>
      </c>
      <c r="BJ165" s="18" t="s">
        <v>30</v>
      </c>
      <c r="BK165" s="17" t="s">
        <v>30</v>
      </c>
      <c r="BL165" s="17" t="s">
        <v>30</v>
      </c>
      <c r="BM165" s="17" t="s">
        <v>30</v>
      </c>
      <c r="BN165" s="16" t="s">
        <v>30</v>
      </c>
      <c r="BO165" s="86"/>
    </row>
    <row r="166" spans="1:67" x14ac:dyDescent="0.2">
      <c r="A166" s="61"/>
      <c r="B166" s="62"/>
      <c r="C166" s="102"/>
      <c r="D166" s="103"/>
      <c r="E166" s="103"/>
      <c r="F166" s="103"/>
      <c r="G166" s="103"/>
      <c r="H166" s="103"/>
      <c r="I166" s="119" t="b">
        <f t="shared" si="11"/>
        <v>0</v>
      </c>
      <c r="J166" s="68"/>
      <c r="K166" s="68"/>
      <c r="L166" s="26" t="s">
        <v>30</v>
      </c>
      <c r="M166" s="68" t="s">
        <v>30</v>
      </c>
      <c r="N166" s="25" t="s">
        <v>30</v>
      </c>
      <c r="O166" s="25" t="s">
        <v>30</v>
      </c>
      <c r="P166" s="82" t="s">
        <v>30</v>
      </c>
      <c r="Q166" s="83" t="s">
        <v>30</v>
      </c>
      <c r="R166" s="20" t="s">
        <v>30</v>
      </c>
      <c r="S166" s="20" t="s">
        <v>30</v>
      </c>
      <c r="T166" s="20" t="s">
        <v>30</v>
      </c>
      <c r="U166" s="85" t="s">
        <v>30</v>
      </c>
      <c r="V166" s="83" t="s">
        <v>30</v>
      </c>
      <c r="W166" s="20" t="s">
        <v>30</v>
      </c>
      <c r="X166" s="20" t="s">
        <v>30</v>
      </c>
      <c r="Y166" s="20" t="s">
        <v>30</v>
      </c>
      <c r="Z166" s="85" t="s">
        <v>30</v>
      </c>
      <c r="AA166" s="83" t="s">
        <v>30</v>
      </c>
      <c r="AB166" s="20" t="s">
        <v>30</v>
      </c>
      <c r="AC166" s="20" t="s">
        <v>30</v>
      </c>
      <c r="AD166" s="20" t="s">
        <v>30</v>
      </c>
      <c r="AE166" s="85" t="s">
        <v>30</v>
      </c>
      <c r="AF166" s="83" t="s">
        <v>30</v>
      </c>
      <c r="AG166" s="20" t="s">
        <v>30</v>
      </c>
      <c r="AH166" s="20" t="s">
        <v>30</v>
      </c>
      <c r="AI166" s="20" t="s">
        <v>30</v>
      </c>
      <c r="AJ166" s="85" t="s">
        <v>30</v>
      </c>
      <c r="AK166" s="83" t="s">
        <v>30</v>
      </c>
      <c r="AL166" s="20" t="s">
        <v>30</v>
      </c>
      <c r="AM166" s="20" t="s">
        <v>30</v>
      </c>
      <c r="AN166" s="20" t="s">
        <v>30</v>
      </c>
      <c r="AO166" s="85" t="s">
        <v>30</v>
      </c>
      <c r="AP166" s="18" t="s">
        <v>30</v>
      </c>
      <c r="AQ166" s="17" t="s">
        <v>30</v>
      </c>
      <c r="AR166" s="17" t="s">
        <v>30</v>
      </c>
      <c r="AS166" s="17" t="s">
        <v>30</v>
      </c>
      <c r="AT166" s="16" t="s">
        <v>30</v>
      </c>
      <c r="AU166" s="18" t="s">
        <v>30</v>
      </c>
      <c r="AV166" s="17" t="s">
        <v>30</v>
      </c>
      <c r="AW166" s="17" t="s">
        <v>30</v>
      </c>
      <c r="AX166" s="17" t="s">
        <v>30</v>
      </c>
      <c r="AY166" s="16" t="s">
        <v>30</v>
      </c>
      <c r="AZ166" s="18" t="s">
        <v>30</v>
      </c>
      <c r="BA166" s="17" t="s">
        <v>30</v>
      </c>
      <c r="BB166" s="17" t="s">
        <v>30</v>
      </c>
      <c r="BC166" s="17" t="s">
        <v>30</v>
      </c>
      <c r="BD166" s="16" t="s">
        <v>30</v>
      </c>
      <c r="BE166" s="18" t="s">
        <v>30</v>
      </c>
      <c r="BF166" s="17" t="s">
        <v>30</v>
      </c>
      <c r="BG166" s="17" t="s">
        <v>30</v>
      </c>
      <c r="BH166" s="17" t="s">
        <v>30</v>
      </c>
      <c r="BI166" s="16" t="s">
        <v>30</v>
      </c>
      <c r="BJ166" s="18" t="s">
        <v>30</v>
      </c>
      <c r="BK166" s="17" t="s">
        <v>30</v>
      </c>
      <c r="BL166" s="17" t="s">
        <v>30</v>
      </c>
      <c r="BM166" s="17" t="s">
        <v>30</v>
      </c>
      <c r="BN166" s="16" t="s">
        <v>30</v>
      </c>
      <c r="BO166" s="86"/>
    </row>
    <row r="167" spans="1:67" x14ac:dyDescent="0.2">
      <c r="A167" s="61"/>
      <c r="B167" s="62"/>
      <c r="C167" s="102"/>
      <c r="D167" s="103"/>
      <c r="E167" s="103"/>
      <c r="F167" s="103"/>
      <c r="G167" s="103"/>
      <c r="H167" s="103"/>
      <c r="I167" s="119" t="b">
        <f t="shared" si="11"/>
        <v>0</v>
      </c>
      <c r="J167" s="68"/>
      <c r="K167" s="68"/>
      <c r="L167" s="26" t="s">
        <v>30</v>
      </c>
      <c r="M167" s="68" t="s">
        <v>30</v>
      </c>
      <c r="N167" s="25" t="s">
        <v>30</v>
      </c>
      <c r="O167" s="25" t="s">
        <v>30</v>
      </c>
      <c r="P167" s="82" t="s">
        <v>30</v>
      </c>
      <c r="Q167" s="83" t="s">
        <v>30</v>
      </c>
      <c r="R167" s="20" t="s">
        <v>30</v>
      </c>
      <c r="S167" s="20" t="s">
        <v>30</v>
      </c>
      <c r="T167" s="20" t="s">
        <v>30</v>
      </c>
      <c r="U167" s="85" t="s">
        <v>30</v>
      </c>
      <c r="V167" s="83" t="s">
        <v>30</v>
      </c>
      <c r="W167" s="20" t="s">
        <v>30</v>
      </c>
      <c r="X167" s="20" t="s">
        <v>30</v>
      </c>
      <c r="Y167" s="20" t="s">
        <v>30</v>
      </c>
      <c r="Z167" s="85" t="s">
        <v>30</v>
      </c>
      <c r="AA167" s="83" t="s">
        <v>30</v>
      </c>
      <c r="AB167" s="20" t="s">
        <v>30</v>
      </c>
      <c r="AC167" s="20" t="s">
        <v>30</v>
      </c>
      <c r="AD167" s="20" t="s">
        <v>30</v>
      </c>
      <c r="AE167" s="85" t="s">
        <v>30</v>
      </c>
      <c r="AF167" s="83" t="s">
        <v>30</v>
      </c>
      <c r="AG167" s="20" t="s">
        <v>30</v>
      </c>
      <c r="AH167" s="20" t="s">
        <v>30</v>
      </c>
      <c r="AI167" s="20" t="s">
        <v>30</v>
      </c>
      <c r="AJ167" s="85" t="s">
        <v>30</v>
      </c>
      <c r="AK167" s="83" t="s">
        <v>30</v>
      </c>
      <c r="AL167" s="20" t="s">
        <v>30</v>
      </c>
      <c r="AM167" s="20" t="s">
        <v>30</v>
      </c>
      <c r="AN167" s="20" t="s">
        <v>30</v>
      </c>
      <c r="AO167" s="85" t="s">
        <v>30</v>
      </c>
      <c r="AP167" s="18" t="s">
        <v>30</v>
      </c>
      <c r="AQ167" s="17" t="s">
        <v>30</v>
      </c>
      <c r="AR167" s="17" t="s">
        <v>30</v>
      </c>
      <c r="AS167" s="17" t="s">
        <v>30</v>
      </c>
      <c r="AT167" s="16" t="s">
        <v>30</v>
      </c>
      <c r="AU167" s="18" t="s">
        <v>30</v>
      </c>
      <c r="AV167" s="17" t="s">
        <v>30</v>
      </c>
      <c r="AW167" s="17" t="s">
        <v>30</v>
      </c>
      <c r="AX167" s="17" t="s">
        <v>30</v>
      </c>
      <c r="AY167" s="16" t="s">
        <v>30</v>
      </c>
      <c r="AZ167" s="18" t="s">
        <v>30</v>
      </c>
      <c r="BA167" s="17" t="s">
        <v>30</v>
      </c>
      <c r="BB167" s="17" t="s">
        <v>30</v>
      </c>
      <c r="BC167" s="17" t="s">
        <v>30</v>
      </c>
      <c r="BD167" s="16" t="s">
        <v>30</v>
      </c>
      <c r="BE167" s="18" t="s">
        <v>30</v>
      </c>
      <c r="BF167" s="17" t="s">
        <v>30</v>
      </c>
      <c r="BG167" s="17" t="s">
        <v>30</v>
      </c>
      <c r="BH167" s="17" t="s">
        <v>30</v>
      </c>
      <c r="BI167" s="16" t="s">
        <v>30</v>
      </c>
      <c r="BJ167" s="18" t="s">
        <v>30</v>
      </c>
      <c r="BK167" s="17" t="s">
        <v>30</v>
      </c>
      <c r="BL167" s="17" t="s">
        <v>30</v>
      </c>
      <c r="BM167" s="17" t="s">
        <v>30</v>
      </c>
      <c r="BN167" s="16" t="s">
        <v>30</v>
      </c>
      <c r="BO167" s="86"/>
    </row>
    <row r="168" spans="1:67" x14ac:dyDescent="0.2">
      <c r="A168" s="61"/>
      <c r="B168" s="62"/>
      <c r="C168" s="102"/>
      <c r="D168" s="103"/>
      <c r="E168" s="103"/>
      <c r="F168" s="103"/>
      <c r="G168" s="103"/>
      <c r="H168" s="103"/>
      <c r="I168" s="119" t="b">
        <f t="shared" si="11"/>
        <v>0</v>
      </c>
      <c r="J168" s="68"/>
      <c r="K168" s="68"/>
      <c r="L168" s="26" t="s">
        <v>30</v>
      </c>
      <c r="M168" s="68" t="s">
        <v>30</v>
      </c>
      <c r="N168" s="25" t="s">
        <v>30</v>
      </c>
      <c r="O168" s="25" t="s">
        <v>30</v>
      </c>
      <c r="P168" s="82" t="s">
        <v>30</v>
      </c>
      <c r="Q168" s="83" t="s">
        <v>30</v>
      </c>
      <c r="R168" s="20" t="s">
        <v>30</v>
      </c>
      <c r="S168" s="20" t="s">
        <v>30</v>
      </c>
      <c r="T168" s="20" t="s">
        <v>30</v>
      </c>
      <c r="U168" s="85" t="s">
        <v>30</v>
      </c>
      <c r="V168" s="83" t="s">
        <v>30</v>
      </c>
      <c r="W168" s="20" t="s">
        <v>30</v>
      </c>
      <c r="X168" s="20" t="s">
        <v>30</v>
      </c>
      <c r="Y168" s="20" t="s">
        <v>30</v>
      </c>
      <c r="Z168" s="85" t="s">
        <v>30</v>
      </c>
      <c r="AA168" s="83" t="s">
        <v>30</v>
      </c>
      <c r="AB168" s="20" t="s">
        <v>30</v>
      </c>
      <c r="AC168" s="20" t="s">
        <v>30</v>
      </c>
      <c r="AD168" s="20" t="s">
        <v>30</v>
      </c>
      <c r="AE168" s="85" t="s">
        <v>30</v>
      </c>
      <c r="AF168" s="83" t="s">
        <v>30</v>
      </c>
      <c r="AG168" s="20" t="s">
        <v>30</v>
      </c>
      <c r="AH168" s="20" t="s">
        <v>30</v>
      </c>
      <c r="AI168" s="20" t="s">
        <v>30</v>
      </c>
      <c r="AJ168" s="85" t="s">
        <v>30</v>
      </c>
      <c r="AK168" s="83" t="s">
        <v>30</v>
      </c>
      <c r="AL168" s="20" t="s">
        <v>30</v>
      </c>
      <c r="AM168" s="20" t="s">
        <v>30</v>
      </c>
      <c r="AN168" s="20" t="s">
        <v>30</v>
      </c>
      <c r="AO168" s="85" t="s">
        <v>30</v>
      </c>
      <c r="AP168" s="18" t="s">
        <v>30</v>
      </c>
      <c r="AQ168" s="17" t="s">
        <v>30</v>
      </c>
      <c r="AR168" s="17" t="s">
        <v>30</v>
      </c>
      <c r="AS168" s="17" t="s">
        <v>30</v>
      </c>
      <c r="AT168" s="16" t="s">
        <v>30</v>
      </c>
      <c r="AU168" s="18" t="s">
        <v>30</v>
      </c>
      <c r="AV168" s="17" t="s">
        <v>30</v>
      </c>
      <c r="AW168" s="17" t="s">
        <v>30</v>
      </c>
      <c r="AX168" s="17" t="s">
        <v>30</v>
      </c>
      <c r="AY168" s="16" t="s">
        <v>30</v>
      </c>
      <c r="AZ168" s="18" t="s">
        <v>30</v>
      </c>
      <c r="BA168" s="17" t="s">
        <v>30</v>
      </c>
      <c r="BB168" s="17" t="s">
        <v>30</v>
      </c>
      <c r="BC168" s="17" t="s">
        <v>30</v>
      </c>
      <c r="BD168" s="16" t="s">
        <v>30</v>
      </c>
      <c r="BE168" s="18" t="s">
        <v>30</v>
      </c>
      <c r="BF168" s="17" t="s">
        <v>30</v>
      </c>
      <c r="BG168" s="17" t="s">
        <v>30</v>
      </c>
      <c r="BH168" s="17" t="s">
        <v>30</v>
      </c>
      <c r="BI168" s="16" t="s">
        <v>30</v>
      </c>
      <c r="BJ168" s="18" t="s">
        <v>30</v>
      </c>
      <c r="BK168" s="17" t="s">
        <v>30</v>
      </c>
      <c r="BL168" s="17" t="s">
        <v>30</v>
      </c>
      <c r="BM168" s="17" t="s">
        <v>30</v>
      </c>
      <c r="BN168" s="16" t="s">
        <v>30</v>
      </c>
      <c r="BO168" s="86"/>
    </row>
    <row r="169" spans="1:67" x14ac:dyDescent="0.2">
      <c r="A169" s="61"/>
      <c r="B169" s="62"/>
      <c r="C169" s="102"/>
      <c r="D169" s="103"/>
      <c r="E169" s="103"/>
      <c r="F169" s="103"/>
      <c r="G169" s="103"/>
      <c r="H169" s="103"/>
      <c r="I169" s="119" t="b">
        <f t="shared" si="11"/>
        <v>0</v>
      </c>
      <c r="J169" s="68"/>
      <c r="K169" s="68"/>
      <c r="L169" s="26" t="s">
        <v>30</v>
      </c>
      <c r="M169" s="68" t="s">
        <v>30</v>
      </c>
      <c r="N169" s="25" t="s">
        <v>30</v>
      </c>
      <c r="O169" s="25" t="s">
        <v>30</v>
      </c>
      <c r="P169" s="82" t="s">
        <v>30</v>
      </c>
      <c r="Q169" s="83" t="s">
        <v>30</v>
      </c>
      <c r="R169" s="20" t="s">
        <v>30</v>
      </c>
      <c r="S169" s="20" t="s">
        <v>30</v>
      </c>
      <c r="T169" s="20" t="s">
        <v>30</v>
      </c>
      <c r="U169" s="85" t="s">
        <v>30</v>
      </c>
      <c r="V169" s="83" t="s">
        <v>30</v>
      </c>
      <c r="W169" s="20" t="s">
        <v>30</v>
      </c>
      <c r="X169" s="20" t="s">
        <v>30</v>
      </c>
      <c r="Y169" s="20" t="s">
        <v>30</v>
      </c>
      <c r="Z169" s="85" t="s">
        <v>30</v>
      </c>
      <c r="AA169" s="83" t="s">
        <v>30</v>
      </c>
      <c r="AB169" s="20" t="s">
        <v>30</v>
      </c>
      <c r="AC169" s="20" t="s">
        <v>30</v>
      </c>
      <c r="AD169" s="20" t="s">
        <v>30</v>
      </c>
      <c r="AE169" s="85" t="s">
        <v>30</v>
      </c>
      <c r="AF169" s="83" t="s">
        <v>30</v>
      </c>
      <c r="AG169" s="20" t="s">
        <v>30</v>
      </c>
      <c r="AH169" s="20" t="s">
        <v>30</v>
      </c>
      <c r="AI169" s="20" t="s">
        <v>30</v>
      </c>
      <c r="AJ169" s="85" t="s">
        <v>30</v>
      </c>
      <c r="AK169" s="83" t="s">
        <v>30</v>
      </c>
      <c r="AL169" s="20" t="s">
        <v>30</v>
      </c>
      <c r="AM169" s="20" t="s">
        <v>30</v>
      </c>
      <c r="AN169" s="20" t="s">
        <v>30</v>
      </c>
      <c r="AO169" s="85" t="s">
        <v>30</v>
      </c>
      <c r="AP169" s="18" t="s">
        <v>30</v>
      </c>
      <c r="AQ169" s="17" t="s">
        <v>30</v>
      </c>
      <c r="AR169" s="17" t="s">
        <v>30</v>
      </c>
      <c r="AS169" s="17" t="s">
        <v>30</v>
      </c>
      <c r="AT169" s="16" t="s">
        <v>30</v>
      </c>
      <c r="AU169" s="18" t="s">
        <v>30</v>
      </c>
      <c r="AV169" s="17" t="s">
        <v>30</v>
      </c>
      <c r="AW169" s="17" t="s">
        <v>30</v>
      </c>
      <c r="AX169" s="17" t="s">
        <v>30</v>
      </c>
      <c r="AY169" s="16" t="s">
        <v>30</v>
      </c>
      <c r="AZ169" s="18" t="s">
        <v>30</v>
      </c>
      <c r="BA169" s="17" t="s">
        <v>30</v>
      </c>
      <c r="BB169" s="17" t="s">
        <v>30</v>
      </c>
      <c r="BC169" s="17" t="s">
        <v>30</v>
      </c>
      <c r="BD169" s="16" t="s">
        <v>30</v>
      </c>
      <c r="BE169" s="18" t="s">
        <v>30</v>
      </c>
      <c r="BF169" s="17" t="s">
        <v>30</v>
      </c>
      <c r="BG169" s="17" t="s">
        <v>30</v>
      </c>
      <c r="BH169" s="17" t="s">
        <v>30</v>
      </c>
      <c r="BI169" s="16" t="s">
        <v>30</v>
      </c>
      <c r="BJ169" s="18" t="s">
        <v>30</v>
      </c>
      <c r="BK169" s="17" t="s">
        <v>30</v>
      </c>
      <c r="BL169" s="17" t="s">
        <v>30</v>
      </c>
      <c r="BM169" s="17" t="s">
        <v>30</v>
      </c>
      <c r="BN169" s="16" t="s">
        <v>30</v>
      </c>
      <c r="BO169" s="86"/>
    </row>
    <row r="170" spans="1:67" x14ac:dyDescent="0.2">
      <c r="A170" s="61"/>
      <c r="B170" s="62"/>
      <c r="C170" s="102"/>
      <c r="D170" s="103"/>
      <c r="E170" s="103"/>
      <c r="F170" s="103"/>
      <c r="G170" s="103"/>
      <c r="H170" s="103"/>
      <c r="I170" s="119" t="b">
        <f t="shared" si="11"/>
        <v>0</v>
      </c>
      <c r="J170" s="68"/>
      <c r="K170" s="68"/>
      <c r="L170" s="26" t="s">
        <v>30</v>
      </c>
      <c r="M170" s="68" t="s">
        <v>30</v>
      </c>
      <c r="N170" s="25" t="s">
        <v>30</v>
      </c>
      <c r="O170" s="25" t="s">
        <v>30</v>
      </c>
      <c r="P170" s="82" t="s">
        <v>30</v>
      </c>
      <c r="Q170" s="83" t="s">
        <v>30</v>
      </c>
      <c r="R170" s="20" t="s">
        <v>30</v>
      </c>
      <c r="S170" s="20" t="s">
        <v>30</v>
      </c>
      <c r="T170" s="20" t="s">
        <v>30</v>
      </c>
      <c r="U170" s="85" t="s">
        <v>30</v>
      </c>
      <c r="V170" s="83" t="s">
        <v>30</v>
      </c>
      <c r="W170" s="20" t="s">
        <v>30</v>
      </c>
      <c r="X170" s="20" t="s">
        <v>30</v>
      </c>
      <c r="Y170" s="20" t="s">
        <v>30</v>
      </c>
      <c r="Z170" s="85" t="s">
        <v>30</v>
      </c>
      <c r="AA170" s="83" t="s">
        <v>30</v>
      </c>
      <c r="AB170" s="20" t="s">
        <v>30</v>
      </c>
      <c r="AC170" s="20" t="s">
        <v>30</v>
      </c>
      <c r="AD170" s="20" t="s">
        <v>30</v>
      </c>
      <c r="AE170" s="85" t="s">
        <v>30</v>
      </c>
      <c r="AF170" s="83" t="s">
        <v>30</v>
      </c>
      <c r="AG170" s="20" t="s">
        <v>30</v>
      </c>
      <c r="AH170" s="20" t="s">
        <v>30</v>
      </c>
      <c r="AI170" s="20" t="s">
        <v>30</v>
      </c>
      <c r="AJ170" s="85" t="s">
        <v>30</v>
      </c>
      <c r="AK170" s="83" t="s">
        <v>30</v>
      </c>
      <c r="AL170" s="20" t="s">
        <v>30</v>
      </c>
      <c r="AM170" s="20" t="s">
        <v>30</v>
      </c>
      <c r="AN170" s="20" t="s">
        <v>30</v>
      </c>
      <c r="AO170" s="85" t="s">
        <v>30</v>
      </c>
      <c r="AP170" s="18" t="s">
        <v>30</v>
      </c>
      <c r="AQ170" s="17" t="s">
        <v>30</v>
      </c>
      <c r="AR170" s="17" t="s">
        <v>30</v>
      </c>
      <c r="AS170" s="17" t="s">
        <v>30</v>
      </c>
      <c r="AT170" s="16" t="s">
        <v>30</v>
      </c>
      <c r="AU170" s="18" t="s">
        <v>30</v>
      </c>
      <c r="AV170" s="17" t="s">
        <v>30</v>
      </c>
      <c r="AW170" s="17" t="s">
        <v>30</v>
      </c>
      <c r="AX170" s="17" t="s">
        <v>30</v>
      </c>
      <c r="AY170" s="16" t="s">
        <v>30</v>
      </c>
      <c r="AZ170" s="18" t="s">
        <v>30</v>
      </c>
      <c r="BA170" s="17" t="s">
        <v>30</v>
      </c>
      <c r="BB170" s="17" t="s">
        <v>30</v>
      </c>
      <c r="BC170" s="17" t="s">
        <v>30</v>
      </c>
      <c r="BD170" s="16" t="s">
        <v>30</v>
      </c>
      <c r="BE170" s="18" t="s">
        <v>30</v>
      </c>
      <c r="BF170" s="17" t="s">
        <v>30</v>
      </c>
      <c r="BG170" s="17" t="s">
        <v>30</v>
      </c>
      <c r="BH170" s="17" t="s">
        <v>30</v>
      </c>
      <c r="BI170" s="16" t="s">
        <v>30</v>
      </c>
      <c r="BJ170" s="18" t="s">
        <v>30</v>
      </c>
      <c r="BK170" s="17" t="s">
        <v>30</v>
      </c>
      <c r="BL170" s="17" t="s">
        <v>30</v>
      </c>
      <c r="BM170" s="17" t="s">
        <v>30</v>
      </c>
      <c r="BN170" s="16" t="s">
        <v>30</v>
      </c>
      <c r="BO170" s="86"/>
    </row>
    <row r="171" spans="1:67" x14ac:dyDescent="0.2">
      <c r="A171" s="61"/>
      <c r="B171" s="62"/>
      <c r="C171" s="102"/>
      <c r="D171" s="103"/>
      <c r="E171" s="103"/>
      <c r="F171" s="103"/>
      <c r="G171" s="103"/>
      <c r="H171" s="103"/>
      <c r="I171" s="119" t="b">
        <f t="shared" si="11"/>
        <v>0</v>
      </c>
      <c r="J171" s="68"/>
      <c r="K171" s="68"/>
      <c r="L171" s="26" t="s">
        <v>30</v>
      </c>
      <c r="M171" s="68" t="s">
        <v>30</v>
      </c>
      <c r="N171" s="25" t="s">
        <v>30</v>
      </c>
      <c r="O171" s="25" t="s">
        <v>30</v>
      </c>
      <c r="P171" s="82" t="s">
        <v>30</v>
      </c>
      <c r="Q171" s="83" t="s">
        <v>30</v>
      </c>
      <c r="R171" s="20" t="s">
        <v>30</v>
      </c>
      <c r="S171" s="20" t="s">
        <v>30</v>
      </c>
      <c r="T171" s="20" t="s">
        <v>30</v>
      </c>
      <c r="U171" s="85" t="s">
        <v>30</v>
      </c>
      <c r="V171" s="83" t="s">
        <v>30</v>
      </c>
      <c r="W171" s="20" t="s">
        <v>30</v>
      </c>
      <c r="X171" s="20" t="s">
        <v>30</v>
      </c>
      <c r="Y171" s="20" t="s">
        <v>30</v>
      </c>
      <c r="Z171" s="85" t="s">
        <v>30</v>
      </c>
      <c r="AA171" s="83" t="s">
        <v>30</v>
      </c>
      <c r="AB171" s="20" t="s">
        <v>30</v>
      </c>
      <c r="AC171" s="20" t="s">
        <v>30</v>
      </c>
      <c r="AD171" s="20" t="s">
        <v>30</v>
      </c>
      <c r="AE171" s="85" t="s">
        <v>30</v>
      </c>
      <c r="AF171" s="83" t="s">
        <v>30</v>
      </c>
      <c r="AG171" s="20" t="s">
        <v>30</v>
      </c>
      <c r="AH171" s="20" t="s">
        <v>30</v>
      </c>
      <c r="AI171" s="20" t="s">
        <v>30</v>
      </c>
      <c r="AJ171" s="85" t="s">
        <v>30</v>
      </c>
      <c r="AK171" s="83" t="s">
        <v>30</v>
      </c>
      <c r="AL171" s="20" t="s">
        <v>30</v>
      </c>
      <c r="AM171" s="20" t="s">
        <v>30</v>
      </c>
      <c r="AN171" s="20" t="s">
        <v>30</v>
      </c>
      <c r="AO171" s="85" t="s">
        <v>30</v>
      </c>
      <c r="AP171" s="18" t="s">
        <v>30</v>
      </c>
      <c r="AQ171" s="17" t="s">
        <v>30</v>
      </c>
      <c r="AR171" s="17" t="s">
        <v>30</v>
      </c>
      <c r="AS171" s="17" t="s">
        <v>30</v>
      </c>
      <c r="AT171" s="16" t="s">
        <v>30</v>
      </c>
      <c r="AU171" s="18" t="s">
        <v>30</v>
      </c>
      <c r="AV171" s="17" t="s">
        <v>30</v>
      </c>
      <c r="AW171" s="17" t="s">
        <v>30</v>
      </c>
      <c r="AX171" s="17" t="s">
        <v>30</v>
      </c>
      <c r="AY171" s="16" t="s">
        <v>30</v>
      </c>
      <c r="AZ171" s="18" t="s">
        <v>30</v>
      </c>
      <c r="BA171" s="17" t="s">
        <v>30</v>
      </c>
      <c r="BB171" s="17" t="s">
        <v>30</v>
      </c>
      <c r="BC171" s="17" t="s">
        <v>30</v>
      </c>
      <c r="BD171" s="16" t="s">
        <v>30</v>
      </c>
      <c r="BE171" s="18" t="s">
        <v>30</v>
      </c>
      <c r="BF171" s="17" t="s">
        <v>30</v>
      </c>
      <c r="BG171" s="17" t="s">
        <v>30</v>
      </c>
      <c r="BH171" s="17" t="s">
        <v>30</v>
      </c>
      <c r="BI171" s="16" t="s">
        <v>30</v>
      </c>
      <c r="BJ171" s="18" t="s">
        <v>30</v>
      </c>
      <c r="BK171" s="17" t="s">
        <v>30</v>
      </c>
      <c r="BL171" s="17" t="s">
        <v>30</v>
      </c>
      <c r="BM171" s="17" t="s">
        <v>30</v>
      </c>
      <c r="BN171" s="16" t="s">
        <v>30</v>
      </c>
      <c r="BO171" s="86"/>
    </row>
    <row r="172" spans="1:67" x14ac:dyDescent="0.2">
      <c r="A172" s="61"/>
      <c r="B172" s="62"/>
      <c r="C172" s="102"/>
      <c r="D172" s="103"/>
      <c r="E172" s="103"/>
      <c r="F172" s="103"/>
      <c r="G172" s="103"/>
      <c r="H172" s="103"/>
      <c r="I172" s="119" t="b">
        <f t="shared" si="11"/>
        <v>0</v>
      </c>
      <c r="J172" s="68"/>
      <c r="K172" s="68"/>
      <c r="L172" s="26" t="s">
        <v>30</v>
      </c>
      <c r="M172" s="68" t="s">
        <v>30</v>
      </c>
      <c r="N172" s="25" t="s">
        <v>30</v>
      </c>
      <c r="O172" s="25" t="s">
        <v>30</v>
      </c>
      <c r="P172" s="82" t="s">
        <v>30</v>
      </c>
      <c r="Q172" s="83" t="s">
        <v>30</v>
      </c>
      <c r="R172" s="20" t="s">
        <v>30</v>
      </c>
      <c r="S172" s="20" t="s">
        <v>30</v>
      </c>
      <c r="T172" s="20" t="s">
        <v>30</v>
      </c>
      <c r="U172" s="85" t="s">
        <v>30</v>
      </c>
      <c r="V172" s="83" t="s">
        <v>30</v>
      </c>
      <c r="W172" s="20" t="s">
        <v>30</v>
      </c>
      <c r="X172" s="20" t="s">
        <v>30</v>
      </c>
      <c r="Y172" s="20" t="s">
        <v>30</v>
      </c>
      <c r="Z172" s="85" t="s">
        <v>30</v>
      </c>
      <c r="AA172" s="83" t="s">
        <v>30</v>
      </c>
      <c r="AB172" s="20" t="s">
        <v>30</v>
      </c>
      <c r="AC172" s="20" t="s">
        <v>30</v>
      </c>
      <c r="AD172" s="20" t="s">
        <v>30</v>
      </c>
      <c r="AE172" s="85" t="s">
        <v>30</v>
      </c>
      <c r="AF172" s="83" t="s">
        <v>30</v>
      </c>
      <c r="AG172" s="20" t="s">
        <v>30</v>
      </c>
      <c r="AH172" s="20" t="s">
        <v>30</v>
      </c>
      <c r="AI172" s="20" t="s">
        <v>30</v>
      </c>
      <c r="AJ172" s="85" t="s">
        <v>30</v>
      </c>
      <c r="AK172" s="83" t="s">
        <v>30</v>
      </c>
      <c r="AL172" s="20" t="s">
        <v>30</v>
      </c>
      <c r="AM172" s="20" t="s">
        <v>30</v>
      </c>
      <c r="AN172" s="20" t="s">
        <v>30</v>
      </c>
      <c r="AO172" s="85" t="s">
        <v>30</v>
      </c>
      <c r="AP172" s="18" t="s">
        <v>30</v>
      </c>
      <c r="AQ172" s="17" t="s">
        <v>30</v>
      </c>
      <c r="AR172" s="17" t="s">
        <v>30</v>
      </c>
      <c r="AS172" s="17" t="s">
        <v>30</v>
      </c>
      <c r="AT172" s="16" t="s">
        <v>30</v>
      </c>
      <c r="AU172" s="18" t="s">
        <v>30</v>
      </c>
      <c r="AV172" s="17" t="s">
        <v>30</v>
      </c>
      <c r="AW172" s="17" t="s">
        <v>30</v>
      </c>
      <c r="AX172" s="17" t="s">
        <v>30</v>
      </c>
      <c r="AY172" s="16" t="s">
        <v>30</v>
      </c>
      <c r="AZ172" s="18" t="s">
        <v>30</v>
      </c>
      <c r="BA172" s="17" t="s">
        <v>30</v>
      </c>
      <c r="BB172" s="17" t="s">
        <v>30</v>
      </c>
      <c r="BC172" s="17" t="s">
        <v>30</v>
      </c>
      <c r="BD172" s="16" t="s">
        <v>30</v>
      </c>
      <c r="BE172" s="18" t="s">
        <v>30</v>
      </c>
      <c r="BF172" s="17" t="s">
        <v>30</v>
      </c>
      <c r="BG172" s="17" t="s">
        <v>30</v>
      </c>
      <c r="BH172" s="17" t="s">
        <v>30</v>
      </c>
      <c r="BI172" s="16" t="s">
        <v>30</v>
      </c>
      <c r="BJ172" s="18" t="s">
        <v>30</v>
      </c>
      <c r="BK172" s="17" t="s">
        <v>30</v>
      </c>
      <c r="BL172" s="17" t="s">
        <v>30</v>
      </c>
      <c r="BM172" s="17" t="s">
        <v>30</v>
      </c>
      <c r="BN172" s="16" t="s">
        <v>30</v>
      </c>
      <c r="BO172" s="86"/>
    </row>
    <row r="173" spans="1:67" x14ac:dyDescent="0.2">
      <c r="A173" s="61"/>
      <c r="B173" s="62"/>
      <c r="C173" s="102"/>
      <c r="D173" s="103"/>
      <c r="E173" s="103"/>
      <c r="F173" s="103"/>
      <c r="G173" s="103"/>
      <c r="H173" s="103"/>
      <c r="I173" s="119" t="b">
        <f t="shared" si="11"/>
        <v>0</v>
      </c>
      <c r="J173" s="68"/>
      <c r="K173" s="68"/>
      <c r="L173" s="26" t="s">
        <v>30</v>
      </c>
      <c r="M173" s="68" t="s">
        <v>30</v>
      </c>
      <c r="N173" s="25" t="s">
        <v>30</v>
      </c>
      <c r="O173" s="25" t="s">
        <v>30</v>
      </c>
      <c r="P173" s="82" t="s">
        <v>30</v>
      </c>
      <c r="Q173" s="83" t="s">
        <v>30</v>
      </c>
      <c r="R173" s="20" t="s">
        <v>30</v>
      </c>
      <c r="S173" s="20" t="s">
        <v>30</v>
      </c>
      <c r="T173" s="20" t="s">
        <v>30</v>
      </c>
      <c r="U173" s="85" t="s">
        <v>30</v>
      </c>
      <c r="V173" s="83" t="s">
        <v>30</v>
      </c>
      <c r="W173" s="20" t="s">
        <v>30</v>
      </c>
      <c r="X173" s="20" t="s">
        <v>30</v>
      </c>
      <c r="Y173" s="20" t="s">
        <v>30</v>
      </c>
      <c r="Z173" s="85" t="s">
        <v>30</v>
      </c>
      <c r="AA173" s="83" t="s">
        <v>30</v>
      </c>
      <c r="AB173" s="20" t="s">
        <v>30</v>
      </c>
      <c r="AC173" s="20" t="s">
        <v>30</v>
      </c>
      <c r="AD173" s="20" t="s">
        <v>30</v>
      </c>
      <c r="AE173" s="85" t="s">
        <v>30</v>
      </c>
      <c r="AF173" s="83" t="s">
        <v>30</v>
      </c>
      <c r="AG173" s="20" t="s">
        <v>30</v>
      </c>
      <c r="AH173" s="20" t="s">
        <v>30</v>
      </c>
      <c r="AI173" s="20" t="s">
        <v>30</v>
      </c>
      <c r="AJ173" s="85" t="s">
        <v>30</v>
      </c>
      <c r="AK173" s="83" t="s">
        <v>30</v>
      </c>
      <c r="AL173" s="20" t="s">
        <v>30</v>
      </c>
      <c r="AM173" s="20" t="s">
        <v>30</v>
      </c>
      <c r="AN173" s="20" t="s">
        <v>30</v>
      </c>
      <c r="AO173" s="85" t="s">
        <v>30</v>
      </c>
      <c r="AP173" s="18" t="s">
        <v>30</v>
      </c>
      <c r="AQ173" s="17" t="s">
        <v>30</v>
      </c>
      <c r="AR173" s="17" t="s">
        <v>30</v>
      </c>
      <c r="AS173" s="17" t="s">
        <v>30</v>
      </c>
      <c r="AT173" s="16" t="s">
        <v>30</v>
      </c>
      <c r="AU173" s="18" t="s">
        <v>30</v>
      </c>
      <c r="AV173" s="17" t="s">
        <v>30</v>
      </c>
      <c r="AW173" s="17" t="s">
        <v>30</v>
      </c>
      <c r="AX173" s="17" t="s">
        <v>30</v>
      </c>
      <c r="AY173" s="16" t="s">
        <v>30</v>
      </c>
      <c r="AZ173" s="18" t="s">
        <v>30</v>
      </c>
      <c r="BA173" s="17" t="s">
        <v>30</v>
      </c>
      <c r="BB173" s="17" t="s">
        <v>30</v>
      </c>
      <c r="BC173" s="17" t="s">
        <v>30</v>
      </c>
      <c r="BD173" s="16" t="s">
        <v>30</v>
      </c>
      <c r="BE173" s="18" t="s">
        <v>30</v>
      </c>
      <c r="BF173" s="17" t="s">
        <v>30</v>
      </c>
      <c r="BG173" s="17" t="s">
        <v>30</v>
      </c>
      <c r="BH173" s="17" t="s">
        <v>30</v>
      </c>
      <c r="BI173" s="16" t="s">
        <v>30</v>
      </c>
      <c r="BJ173" s="18" t="s">
        <v>30</v>
      </c>
      <c r="BK173" s="17" t="s">
        <v>30</v>
      </c>
      <c r="BL173" s="17" t="s">
        <v>30</v>
      </c>
      <c r="BM173" s="17" t="s">
        <v>30</v>
      </c>
      <c r="BN173" s="16" t="s">
        <v>30</v>
      </c>
      <c r="BO173" s="86"/>
    </row>
    <row r="174" spans="1:67" x14ac:dyDescent="0.2">
      <c r="A174" s="61"/>
      <c r="B174" s="62"/>
      <c r="C174" s="102"/>
      <c r="D174" s="103"/>
      <c r="E174" s="103"/>
      <c r="F174" s="103"/>
      <c r="G174" s="103"/>
      <c r="H174" s="103"/>
      <c r="I174" s="119" t="b">
        <f t="shared" si="11"/>
        <v>0</v>
      </c>
      <c r="J174" s="68"/>
      <c r="K174" s="68"/>
      <c r="L174" s="26" t="s">
        <v>30</v>
      </c>
      <c r="M174" s="68" t="s">
        <v>30</v>
      </c>
      <c r="N174" s="25" t="s">
        <v>30</v>
      </c>
      <c r="O174" s="25" t="s">
        <v>30</v>
      </c>
      <c r="P174" s="82" t="s">
        <v>30</v>
      </c>
      <c r="Q174" s="83" t="s">
        <v>30</v>
      </c>
      <c r="R174" s="20" t="s">
        <v>30</v>
      </c>
      <c r="S174" s="20" t="s">
        <v>30</v>
      </c>
      <c r="T174" s="20" t="s">
        <v>30</v>
      </c>
      <c r="U174" s="85" t="s">
        <v>30</v>
      </c>
      <c r="V174" s="83" t="s">
        <v>30</v>
      </c>
      <c r="W174" s="20" t="s">
        <v>30</v>
      </c>
      <c r="X174" s="20" t="s">
        <v>30</v>
      </c>
      <c r="Y174" s="20" t="s">
        <v>30</v>
      </c>
      <c r="Z174" s="85" t="s">
        <v>30</v>
      </c>
      <c r="AA174" s="83" t="s">
        <v>30</v>
      </c>
      <c r="AB174" s="20" t="s">
        <v>30</v>
      </c>
      <c r="AC174" s="20" t="s">
        <v>30</v>
      </c>
      <c r="AD174" s="20" t="s">
        <v>30</v>
      </c>
      <c r="AE174" s="85" t="s">
        <v>30</v>
      </c>
      <c r="AF174" s="83" t="s">
        <v>30</v>
      </c>
      <c r="AG174" s="20" t="s">
        <v>30</v>
      </c>
      <c r="AH174" s="20" t="s">
        <v>30</v>
      </c>
      <c r="AI174" s="20" t="s">
        <v>30</v>
      </c>
      <c r="AJ174" s="85" t="s">
        <v>30</v>
      </c>
      <c r="AK174" s="83" t="s">
        <v>30</v>
      </c>
      <c r="AL174" s="20" t="s">
        <v>30</v>
      </c>
      <c r="AM174" s="20" t="s">
        <v>30</v>
      </c>
      <c r="AN174" s="20" t="s">
        <v>30</v>
      </c>
      <c r="AO174" s="85" t="s">
        <v>30</v>
      </c>
      <c r="AP174" s="18" t="s">
        <v>30</v>
      </c>
      <c r="AQ174" s="17" t="s">
        <v>30</v>
      </c>
      <c r="AR174" s="17" t="s">
        <v>30</v>
      </c>
      <c r="AS174" s="17" t="s">
        <v>30</v>
      </c>
      <c r="AT174" s="16" t="s">
        <v>30</v>
      </c>
      <c r="AU174" s="18" t="s">
        <v>30</v>
      </c>
      <c r="AV174" s="17" t="s">
        <v>30</v>
      </c>
      <c r="AW174" s="17" t="s">
        <v>30</v>
      </c>
      <c r="AX174" s="17" t="s">
        <v>30</v>
      </c>
      <c r="AY174" s="16" t="s">
        <v>30</v>
      </c>
      <c r="AZ174" s="18" t="s">
        <v>30</v>
      </c>
      <c r="BA174" s="17" t="s">
        <v>30</v>
      </c>
      <c r="BB174" s="17" t="s">
        <v>30</v>
      </c>
      <c r="BC174" s="17" t="s">
        <v>30</v>
      </c>
      <c r="BD174" s="16" t="s">
        <v>30</v>
      </c>
      <c r="BE174" s="18" t="s">
        <v>30</v>
      </c>
      <c r="BF174" s="17" t="s">
        <v>30</v>
      </c>
      <c r="BG174" s="17" t="s">
        <v>30</v>
      </c>
      <c r="BH174" s="17" t="s">
        <v>30</v>
      </c>
      <c r="BI174" s="16" t="s">
        <v>30</v>
      </c>
      <c r="BJ174" s="18" t="s">
        <v>30</v>
      </c>
      <c r="BK174" s="17" t="s">
        <v>30</v>
      </c>
      <c r="BL174" s="17" t="s">
        <v>30</v>
      </c>
      <c r="BM174" s="17" t="s">
        <v>30</v>
      </c>
      <c r="BN174" s="16" t="s">
        <v>30</v>
      </c>
      <c r="BO174" s="86"/>
    </row>
    <row r="175" spans="1:67" x14ac:dyDescent="0.2">
      <c r="A175" s="61"/>
      <c r="B175" s="62"/>
      <c r="C175" s="102"/>
      <c r="D175" s="103"/>
      <c r="E175" s="103"/>
      <c r="F175" s="103"/>
      <c r="G175" s="103"/>
      <c r="H175" s="103"/>
      <c r="I175" s="119" t="b">
        <f t="shared" si="11"/>
        <v>0</v>
      </c>
      <c r="J175" s="68"/>
      <c r="K175" s="68"/>
      <c r="L175" s="26" t="s">
        <v>30</v>
      </c>
      <c r="M175" s="68" t="s">
        <v>30</v>
      </c>
      <c r="N175" s="25" t="s">
        <v>30</v>
      </c>
      <c r="O175" s="25" t="s">
        <v>30</v>
      </c>
      <c r="P175" s="82" t="s">
        <v>30</v>
      </c>
      <c r="Q175" s="83" t="s">
        <v>30</v>
      </c>
      <c r="R175" s="20" t="s">
        <v>30</v>
      </c>
      <c r="S175" s="20" t="s">
        <v>30</v>
      </c>
      <c r="T175" s="20" t="s">
        <v>30</v>
      </c>
      <c r="U175" s="85" t="s">
        <v>30</v>
      </c>
      <c r="V175" s="83" t="s">
        <v>30</v>
      </c>
      <c r="W175" s="20" t="s">
        <v>30</v>
      </c>
      <c r="X175" s="20" t="s">
        <v>30</v>
      </c>
      <c r="Y175" s="20" t="s">
        <v>30</v>
      </c>
      <c r="Z175" s="85" t="s">
        <v>30</v>
      </c>
      <c r="AA175" s="83" t="s">
        <v>30</v>
      </c>
      <c r="AB175" s="20" t="s">
        <v>30</v>
      </c>
      <c r="AC175" s="20" t="s">
        <v>30</v>
      </c>
      <c r="AD175" s="20" t="s">
        <v>30</v>
      </c>
      <c r="AE175" s="85" t="s">
        <v>30</v>
      </c>
      <c r="AF175" s="83" t="s">
        <v>30</v>
      </c>
      <c r="AG175" s="20" t="s">
        <v>30</v>
      </c>
      <c r="AH175" s="20" t="s">
        <v>30</v>
      </c>
      <c r="AI175" s="20" t="s">
        <v>30</v>
      </c>
      <c r="AJ175" s="85" t="s">
        <v>30</v>
      </c>
      <c r="AK175" s="83" t="s">
        <v>30</v>
      </c>
      <c r="AL175" s="20" t="s">
        <v>30</v>
      </c>
      <c r="AM175" s="20" t="s">
        <v>30</v>
      </c>
      <c r="AN175" s="20" t="s">
        <v>30</v>
      </c>
      <c r="AO175" s="85" t="s">
        <v>30</v>
      </c>
      <c r="AP175" s="18" t="s">
        <v>30</v>
      </c>
      <c r="AQ175" s="17" t="s">
        <v>30</v>
      </c>
      <c r="AR175" s="17" t="s">
        <v>30</v>
      </c>
      <c r="AS175" s="17" t="s">
        <v>30</v>
      </c>
      <c r="AT175" s="16" t="s">
        <v>30</v>
      </c>
      <c r="AU175" s="18" t="s">
        <v>30</v>
      </c>
      <c r="AV175" s="17" t="s">
        <v>30</v>
      </c>
      <c r="AW175" s="17" t="s">
        <v>30</v>
      </c>
      <c r="AX175" s="17" t="s">
        <v>30</v>
      </c>
      <c r="AY175" s="16" t="s">
        <v>30</v>
      </c>
      <c r="AZ175" s="18" t="s">
        <v>30</v>
      </c>
      <c r="BA175" s="17" t="s">
        <v>30</v>
      </c>
      <c r="BB175" s="17" t="s">
        <v>30</v>
      </c>
      <c r="BC175" s="17" t="s">
        <v>30</v>
      </c>
      <c r="BD175" s="16" t="s">
        <v>30</v>
      </c>
      <c r="BE175" s="18" t="s">
        <v>30</v>
      </c>
      <c r="BF175" s="17" t="s">
        <v>30</v>
      </c>
      <c r="BG175" s="17" t="s">
        <v>30</v>
      </c>
      <c r="BH175" s="17" t="s">
        <v>30</v>
      </c>
      <c r="BI175" s="16" t="s">
        <v>30</v>
      </c>
      <c r="BJ175" s="18" t="s">
        <v>30</v>
      </c>
      <c r="BK175" s="17" t="s">
        <v>30</v>
      </c>
      <c r="BL175" s="17" t="s">
        <v>30</v>
      </c>
      <c r="BM175" s="17" t="s">
        <v>30</v>
      </c>
      <c r="BN175" s="16" t="s">
        <v>30</v>
      </c>
      <c r="BO175" s="86"/>
    </row>
    <row r="176" spans="1:67" x14ac:dyDescent="0.2">
      <c r="A176" s="61"/>
      <c r="B176" s="62"/>
      <c r="C176" s="102"/>
      <c r="D176" s="103"/>
      <c r="E176" s="103"/>
      <c r="F176" s="103"/>
      <c r="G176" s="103"/>
      <c r="H176" s="103"/>
      <c r="I176" s="119" t="b">
        <f t="shared" si="11"/>
        <v>0</v>
      </c>
      <c r="J176" s="68"/>
      <c r="K176" s="68"/>
      <c r="L176" s="26" t="s">
        <v>30</v>
      </c>
      <c r="M176" s="68" t="s">
        <v>30</v>
      </c>
      <c r="N176" s="25" t="s">
        <v>30</v>
      </c>
      <c r="O176" s="25" t="s">
        <v>30</v>
      </c>
      <c r="P176" s="82" t="s">
        <v>30</v>
      </c>
      <c r="Q176" s="83" t="s">
        <v>30</v>
      </c>
      <c r="R176" s="20" t="s">
        <v>30</v>
      </c>
      <c r="S176" s="20" t="s">
        <v>30</v>
      </c>
      <c r="T176" s="20" t="s">
        <v>30</v>
      </c>
      <c r="U176" s="85" t="s">
        <v>30</v>
      </c>
      <c r="V176" s="83" t="s">
        <v>30</v>
      </c>
      <c r="W176" s="20" t="s">
        <v>30</v>
      </c>
      <c r="X176" s="20" t="s">
        <v>30</v>
      </c>
      <c r="Y176" s="20" t="s">
        <v>30</v>
      </c>
      <c r="Z176" s="85" t="s">
        <v>30</v>
      </c>
      <c r="AA176" s="83" t="s">
        <v>30</v>
      </c>
      <c r="AB176" s="20" t="s">
        <v>30</v>
      </c>
      <c r="AC176" s="20" t="s">
        <v>30</v>
      </c>
      <c r="AD176" s="20" t="s">
        <v>30</v>
      </c>
      <c r="AE176" s="85" t="s">
        <v>30</v>
      </c>
      <c r="AF176" s="83" t="s">
        <v>30</v>
      </c>
      <c r="AG176" s="20" t="s">
        <v>30</v>
      </c>
      <c r="AH176" s="20" t="s">
        <v>30</v>
      </c>
      <c r="AI176" s="20" t="s">
        <v>30</v>
      </c>
      <c r="AJ176" s="85" t="s">
        <v>30</v>
      </c>
      <c r="AK176" s="83" t="s">
        <v>30</v>
      </c>
      <c r="AL176" s="20" t="s">
        <v>30</v>
      </c>
      <c r="AM176" s="20" t="s">
        <v>30</v>
      </c>
      <c r="AN176" s="20" t="s">
        <v>30</v>
      </c>
      <c r="AO176" s="85" t="s">
        <v>30</v>
      </c>
      <c r="AP176" s="18" t="s">
        <v>30</v>
      </c>
      <c r="AQ176" s="17" t="s">
        <v>30</v>
      </c>
      <c r="AR176" s="17" t="s">
        <v>30</v>
      </c>
      <c r="AS176" s="17" t="s">
        <v>30</v>
      </c>
      <c r="AT176" s="16" t="s">
        <v>30</v>
      </c>
      <c r="AU176" s="18" t="s">
        <v>30</v>
      </c>
      <c r="AV176" s="17" t="s">
        <v>30</v>
      </c>
      <c r="AW176" s="17" t="s">
        <v>30</v>
      </c>
      <c r="AX176" s="17" t="s">
        <v>30</v>
      </c>
      <c r="AY176" s="16" t="s">
        <v>30</v>
      </c>
      <c r="AZ176" s="18" t="s">
        <v>30</v>
      </c>
      <c r="BA176" s="17" t="s">
        <v>30</v>
      </c>
      <c r="BB176" s="17" t="s">
        <v>30</v>
      </c>
      <c r="BC176" s="17" t="s">
        <v>30</v>
      </c>
      <c r="BD176" s="16" t="s">
        <v>30</v>
      </c>
      <c r="BE176" s="18" t="s">
        <v>30</v>
      </c>
      <c r="BF176" s="17" t="s">
        <v>30</v>
      </c>
      <c r="BG176" s="17" t="s">
        <v>30</v>
      </c>
      <c r="BH176" s="17" t="s">
        <v>30</v>
      </c>
      <c r="BI176" s="16" t="s">
        <v>30</v>
      </c>
      <c r="BJ176" s="18" t="s">
        <v>30</v>
      </c>
      <c r="BK176" s="17" t="s">
        <v>30</v>
      </c>
      <c r="BL176" s="17" t="s">
        <v>30</v>
      </c>
      <c r="BM176" s="17" t="s">
        <v>30</v>
      </c>
      <c r="BN176" s="16" t="s">
        <v>30</v>
      </c>
      <c r="BO176" s="86"/>
    </row>
    <row r="177" spans="1:67" x14ac:dyDescent="0.2">
      <c r="A177" s="61"/>
      <c r="B177" s="62"/>
      <c r="C177" s="102"/>
      <c r="D177" s="103"/>
      <c r="E177" s="103"/>
      <c r="F177" s="103"/>
      <c r="G177" s="103"/>
      <c r="H177" s="103"/>
      <c r="I177" s="119" t="b">
        <f t="shared" si="11"/>
        <v>0</v>
      </c>
      <c r="J177" s="68"/>
      <c r="K177" s="68"/>
      <c r="L177" s="26" t="s">
        <v>30</v>
      </c>
      <c r="M177" s="68" t="s">
        <v>30</v>
      </c>
      <c r="N177" s="25" t="s">
        <v>30</v>
      </c>
      <c r="O177" s="25" t="s">
        <v>30</v>
      </c>
      <c r="P177" s="82" t="s">
        <v>30</v>
      </c>
      <c r="Q177" s="83" t="s">
        <v>30</v>
      </c>
      <c r="R177" s="20" t="s">
        <v>30</v>
      </c>
      <c r="S177" s="20" t="s">
        <v>30</v>
      </c>
      <c r="T177" s="20" t="s">
        <v>30</v>
      </c>
      <c r="U177" s="85" t="s">
        <v>30</v>
      </c>
      <c r="V177" s="83" t="s">
        <v>30</v>
      </c>
      <c r="W177" s="20" t="s">
        <v>30</v>
      </c>
      <c r="X177" s="20" t="s">
        <v>30</v>
      </c>
      <c r="Y177" s="20" t="s">
        <v>30</v>
      </c>
      <c r="Z177" s="85" t="s">
        <v>30</v>
      </c>
      <c r="AA177" s="83" t="s">
        <v>30</v>
      </c>
      <c r="AB177" s="20" t="s">
        <v>30</v>
      </c>
      <c r="AC177" s="20" t="s">
        <v>30</v>
      </c>
      <c r="AD177" s="20" t="s">
        <v>30</v>
      </c>
      <c r="AE177" s="85" t="s">
        <v>30</v>
      </c>
      <c r="AF177" s="83" t="s">
        <v>30</v>
      </c>
      <c r="AG177" s="20" t="s">
        <v>30</v>
      </c>
      <c r="AH177" s="20" t="s">
        <v>30</v>
      </c>
      <c r="AI177" s="20" t="s">
        <v>30</v>
      </c>
      <c r="AJ177" s="85" t="s">
        <v>30</v>
      </c>
      <c r="AK177" s="83" t="s">
        <v>30</v>
      </c>
      <c r="AL177" s="20" t="s">
        <v>30</v>
      </c>
      <c r="AM177" s="20" t="s">
        <v>30</v>
      </c>
      <c r="AN177" s="20" t="s">
        <v>30</v>
      </c>
      <c r="AO177" s="85" t="s">
        <v>30</v>
      </c>
      <c r="AP177" s="18" t="s">
        <v>30</v>
      </c>
      <c r="AQ177" s="17" t="s">
        <v>30</v>
      </c>
      <c r="AR177" s="17" t="s">
        <v>30</v>
      </c>
      <c r="AS177" s="17" t="s">
        <v>30</v>
      </c>
      <c r="AT177" s="16" t="s">
        <v>30</v>
      </c>
      <c r="AU177" s="18" t="s">
        <v>30</v>
      </c>
      <c r="AV177" s="17" t="s">
        <v>30</v>
      </c>
      <c r="AW177" s="17" t="s">
        <v>30</v>
      </c>
      <c r="AX177" s="17" t="s">
        <v>30</v>
      </c>
      <c r="AY177" s="16" t="s">
        <v>30</v>
      </c>
      <c r="AZ177" s="18" t="s">
        <v>30</v>
      </c>
      <c r="BA177" s="17" t="s">
        <v>30</v>
      </c>
      <c r="BB177" s="17" t="s">
        <v>30</v>
      </c>
      <c r="BC177" s="17" t="s">
        <v>30</v>
      </c>
      <c r="BD177" s="16" t="s">
        <v>30</v>
      </c>
      <c r="BE177" s="18" t="s">
        <v>30</v>
      </c>
      <c r="BF177" s="17" t="s">
        <v>30</v>
      </c>
      <c r="BG177" s="17" t="s">
        <v>30</v>
      </c>
      <c r="BH177" s="17" t="s">
        <v>30</v>
      </c>
      <c r="BI177" s="16" t="s">
        <v>30</v>
      </c>
      <c r="BJ177" s="18" t="s">
        <v>30</v>
      </c>
      <c r="BK177" s="17" t="s">
        <v>30</v>
      </c>
      <c r="BL177" s="17" t="s">
        <v>30</v>
      </c>
      <c r="BM177" s="17" t="s">
        <v>30</v>
      </c>
      <c r="BN177" s="16" t="s">
        <v>30</v>
      </c>
      <c r="BO177" s="86"/>
    </row>
    <row r="178" spans="1:67" x14ac:dyDescent="0.2">
      <c r="A178" s="61"/>
      <c r="B178" s="62"/>
      <c r="C178" s="102"/>
      <c r="D178" s="103"/>
      <c r="E178" s="103"/>
      <c r="F178" s="103"/>
      <c r="G178" s="103"/>
      <c r="H178" s="103"/>
      <c r="I178" s="119" t="b">
        <f t="shared" si="11"/>
        <v>0</v>
      </c>
      <c r="J178" s="68"/>
      <c r="K178" s="68"/>
      <c r="L178" s="26" t="s">
        <v>30</v>
      </c>
      <c r="M178" s="68" t="s">
        <v>30</v>
      </c>
      <c r="N178" s="25" t="s">
        <v>30</v>
      </c>
      <c r="O178" s="25" t="s">
        <v>30</v>
      </c>
      <c r="P178" s="82" t="s">
        <v>30</v>
      </c>
      <c r="Q178" s="83" t="s">
        <v>30</v>
      </c>
      <c r="R178" s="20" t="s">
        <v>30</v>
      </c>
      <c r="S178" s="20" t="s">
        <v>30</v>
      </c>
      <c r="T178" s="20" t="s">
        <v>30</v>
      </c>
      <c r="U178" s="85" t="s">
        <v>30</v>
      </c>
      <c r="V178" s="83" t="s">
        <v>30</v>
      </c>
      <c r="W178" s="20" t="s">
        <v>30</v>
      </c>
      <c r="X178" s="20" t="s">
        <v>30</v>
      </c>
      <c r="Y178" s="20" t="s">
        <v>30</v>
      </c>
      <c r="Z178" s="85" t="s">
        <v>30</v>
      </c>
      <c r="AA178" s="83" t="s">
        <v>30</v>
      </c>
      <c r="AB178" s="20" t="s">
        <v>30</v>
      </c>
      <c r="AC178" s="20" t="s">
        <v>30</v>
      </c>
      <c r="AD178" s="20" t="s">
        <v>30</v>
      </c>
      <c r="AE178" s="85" t="s">
        <v>30</v>
      </c>
      <c r="AF178" s="83" t="s">
        <v>30</v>
      </c>
      <c r="AG178" s="20" t="s">
        <v>30</v>
      </c>
      <c r="AH178" s="20" t="s">
        <v>30</v>
      </c>
      <c r="AI178" s="20" t="s">
        <v>30</v>
      </c>
      <c r="AJ178" s="85" t="s">
        <v>30</v>
      </c>
      <c r="AK178" s="83" t="s">
        <v>30</v>
      </c>
      <c r="AL178" s="20" t="s">
        <v>30</v>
      </c>
      <c r="AM178" s="20" t="s">
        <v>30</v>
      </c>
      <c r="AN178" s="20" t="s">
        <v>30</v>
      </c>
      <c r="AO178" s="85" t="s">
        <v>30</v>
      </c>
      <c r="AP178" s="18" t="s">
        <v>30</v>
      </c>
      <c r="AQ178" s="17" t="s">
        <v>30</v>
      </c>
      <c r="AR178" s="17" t="s">
        <v>30</v>
      </c>
      <c r="AS178" s="17" t="s">
        <v>30</v>
      </c>
      <c r="AT178" s="16" t="s">
        <v>30</v>
      </c>
      <c r="AU178" s="18" t="s">
        <v>30</v>
      </c>
      <c r="AV178" s="17" t="s">
        <v>30</v>
      </c>
      <c r="AW178" s="17" t="s">
        <v>30</v>
      </c>
      <c r="AX178" s="17" t="s">
        <v>30</v>
      </c>
      <c r="AY178" s="16" t="s">
        <v>30</v>
      </c>
      <c r="AZ178" s="18" t="s">
        <v>30</v>
      </c>
      <c r="BA178" s="17" t="s">
        <v>30</v>
      </c>
      <c r="BB178" s="17" t="s">
        <v>30</v>
      </c>
      <c r="BC178" s="17" t="s">
        <v>30</v>
      </c>
      <c r="BD178" s="16" t="s">
        <v>30</v>
      </c>
      <c r="BE178" s="18" t="s">
        <v>30</v>
      </c>
      <c r="BF178" s="17" t="s">
        <v>30</v>
      </c>
      <c r="BG178" s="17" t="s">
        <v>30</v>
      </c>
      <c r="BH178" s="17" t="s">
        <v>30</v>
      </c>
      <c r="BI178" s="16" t="s">
        <v>30</v>
      </c>
      <c r="BJ178" s="18" t="s">
        <v>30</v>
      </c>
      <c r="BK178" s="17" t="s">
        <v>30</v>
      </c>
      <c r="BL178" s="17" t="s">
        <v>30</v>
      </c>
      <c r="BM178" s="17" t="s">
        <v>30</v>
      </c>
      <c r="BN178" s="16" t="s">
        <v>30</v>
      </c>
      <c r="BO178" s="86"/>
    </row>
    <row r="179" spans="1:67" x14ac:dyDescent="0.2">
      <c r="A179" s="61"/>
      <c r="B179" s="62"/>
      <c r="C179" s="102"/>
      <c r="D179" s="103"/>
      <c r="E179" s="103"/>
      <c r="F179" s="103"/>
      <c r="G179" s="103"/>
      <c r="H179" s="103"/>
      <c r="I179" s="119" t="b">
        <f t="shared" si="11"/>
        <v>0</v>
      </c>
      <c r="J179" s="68"/>
      <c r="K179" s="68"/>
      <c r="L179" s="26" t="s">
        <v>30</v>
      </c>
      <c r="M179" s="68" t="s">
        <v>30</v>
      </c>
      <c r="N179" s="25" t="s">
        <v>30</v>
      </c>
      <c r="O179" s="25" t="s">
        <v>30</v>
      </c>
      <c r="P179" s="82" t="s">
        <v>30</v>
      </c>
      <c r="Q179" s="83" t="s">
        <v>30</v>
      </c>
      <c r="R179" s="20" t="s">
        <v>30</v>
      </c>
      <c r="S179" s="20" t="s">
        <v>30</v>
      </c>
      <c r="T179" s="20" t="s">
        <v>30</v>
      </c>
      <c r="U179" s="85" t="s">
        <v>30</v>
      </c>
      <c r="V179" s="83" t="s">
        <v>30</v>
      </c>
      <c r="W179" s="20" t="s">
        <v>30</v>
      </c>
      <c r="X179" s="20" t="s">
        <v>30</v>
      </c>
      <c r="Y179" s="20" t="s">
        <v>30</v>
      </c>
      <c r="Z179" s="85" t="s">
        <v>30</v>
      </c>
      <c r="AA179" s="83" t="s">
        <v>30</v>
      </c>
      <c r="AB179" s="20" t="s">
        <v>30</v>
      </c>
      <c r="AC179" s="20" t="s">
        <v>30</v>
      </c>
      <c r="AD179" s="20" t="s">
        <v>30</v>
      </c>
      <c r="AE179" s="85" t="s">
        <v>30</v>
      </c>
      <c r="AF179" s="83" t="s">
        <v>30</v>
      </c>
      <c r="AG179" s="20" t="s">
        <v>30</v>
      </c>
      <c r="AH179" s="20" t="s">
        <v>30</v>
      </c>
      <c r="AI179" s="20" t="s">
        <v>30</v>
      </c>
      <c r="AJ179" s="85" t="s">
        <v>30</v>
      </c>
      <c r="AK179" s="83" t="s">
        <v>30</v>
      </c>
      <c r="AL179" s="20" t="s">
        <v>30</v>
      </c>
      <c r="AM179" s="20" t="s">
        <v>30</v>
      </c>
      <c r="AN179" s="20" t="s">
        <v>30</v>
      </c>
      <c r="AO179" s="85" t="s">
        <v>30</v>
      </c>
      <c r="AP179" s="18" t="s">
        <v>30</v>
      </c>
      <c r="AQ179" s="17" t="s">
        <v>30</v>
      </c>
      <c r="AR179" s="17" t="s">
        <v>30</v>
      </c>
      <c r="AS179" s="17" t="s">
        <v>30</v>
      </c>
      <c r="AT179" s="16" t="s">
        <v>30</v>
      </c>
      <c r="AU179" s="18" t="s">
        <v>30</v>
      </c>
      <c r="AV179" s="17" t="s">
        <v>30</v>
      </c>
      <c r="AW179" s="17" t="s">
        <v>30</v>
      </c>
      <c r="AX179" s="17" t="s">
        <v>30</v>
      </c>
      <c r="AY179" s="16" t="s">
        <v>30</v>
      </c>
      <c r="AZ179" s="18" t="s">
        <v>30</v>
      </c>
      <c r="BA179" s="17" t="s">
        <v>30</v>
      </c>
      <c r="BB179" s="17" t="s">
        <v>30</v>
      </c>
      <c r="BC179" s="17" t="s">
        <v>30</v>
      </c>
      <c r="BD179" s="16" t="s">
        <v>30</v>
      </c>
      <c r="BE179" s="18" t="s">
        <v>30</v>
      </c>
      <c r="BF179" s="17" t="s">
        <v>30</v>
      </c>
      <c r="BG179" s="17" t="s">
        <v>30</v>
      </c>
      <c r="BH179" s="17" t="s">
        <v>30</v>
      </c>
      <c r="BI179" s="16" t="s">
        <v>30</v>
      </c>
      <c r="BJ179" s="18" t="s">
        <v>30</v>
      </c>
      <c r="BK179" s="17" t="s">
        <v>30</v>
      </c>
      <c r="BL179" s="17" t="s">
        <v>30</v>
      </c>
      <c r="BM179" s="17" t="s">
        <v>30</v>
      </c>
      <c r="BN179" s="16" t="s">
        <v>30</v>
      </c>
      <c r="BO179" s="86"/>
    </row>
    <row r="180" spans="1:67" x14ac:dyDescent="0.2">
      <c r="A180" s="61"/>
      <c r="B180" s="62"/>
      <c r="C180" s="102"/>
      <c r="D180" s="103"/>
      <c r="E180" s="103"/>
      <c r="F180" s="103"/>
      <c r="G180" s="103"/>
      <c r="H180" s="103"/>
      <c r="I180" s="119" t="b">
        <f t="shared" si="11"/>
        <v>0</v>
      </c>
      <c r="J180" s="68"/>
      <c r="K180" s="68"/>
      <c r="L180" s="26" t="s">
        <v>30</v>
      </c>
      <c r="M180" s="68" t="s">
        <v>30</v>
      </c>
      <c r="N180" s="25" t="s">
        <v>30</v>
      </c>
      <c r="O180" s="25" t="s">
        <v>30</v>
      </c>
      <c r="P180" s="82" t="s">
        <v>30</v>
      </c>
      <c r="Q180" s="83" t="s">
        <v>30</v>
      </c>
      <c r="R180" s="20" t="s">
        <v>30</v>
      </c>
      <c r="S180" s="20" t="s">
        <v>30</v>
      </c>
      <c r="T180" s="20" t="s">
        <v>30</v>
      </c>
      <c r="U180" s="85" t="s">
        <v>30</v>
      </c>
      <c r="V180" s="83" t="s">
        <v>30</v>
      </c>
      <c r="W180" s="20" t="s">
        <v>30</v>
      </c>
      <c r="X180" s="20" t="s">
        <v>30</v>
      </c>
      <c r="Y180" s="20" t="s">
        <v>30</v>
      </c>
      <c r="Z180" s="85" t="s">
        <v>30</v>
      </c>
      <c r="AA180" s="83" t="s">
        <v>30</v>
      </c>
      <c r="AB180" s="20" t="s">
        <v>30</v>
      </c>
      <c r="AC180" s="20" t="s">
        <v>30</v>
      </c>
      <c r="AD180" s="20" t="s">
        <v>30</v>
      </c>
      <c r="AE180" s="85" t="s">
        <v>30</v>
      </c>
      <c r="AF180" s="83" t="s">
        <v>30</v>
      </c>
      <c r="AG180" s="20" t="s">
        <v>30</v>
      </c>
      <c r="AH180" s="20" t="s">
        <v>30</v>
      </c>
      <c r="AI180" s="20" t="s">
        <v>30</v>
      </c>
      <c r="AJ180" s="85" t="s">
        <v>30</v>
      </c>
      <c r="AK180" s="83" t="s">
        <v>30</v>
      </c>
      <c r="AL180" s="20" t="s">
        <v>30</v>
      </c>
      <c r="AM180" s="20" t="s">
        <v>30</v>
      </c>
      <c r="AN180" s="20" t="s">
        <v>30</v>
      </c>
      <c r="AO180" s="85" t="s">
        <v>30</v>
      </c>
      <c r="AP180" s="18" t="s">
        <v>30</v>
      </c>
      <c r="AQ180" s="17" t="s">
        <v>30</v>
      </c>
      <c r="AR180" s="17" t="s">
        <v>30</v>
      </c>
      <c r="AS180" s="17" t="s">
        <v>30</v>
      </c>
      <c r="AT180" s="16" t="s">
        <v>30</v>
      </c>
      <c r="AU180" s="18" t="s">
        <v>30</v>
      </c>
      <c r="AV180" s="17" t="s">
        <v>30</v>
      </c>
      <c r="AW180" s="17" t="s">
        <v>30</v>
      </c>
      <c r="AX180" s="17" t="s">
        <v>30</v>
      </c>
      <c r="AY180" s="16" t="s">
        <v>30</v>
      </c>
      <c r="AZ180" s="18" t="s">
        <v>30</v>
      </c>
      <c r="BA180" s="17" t="s">
        <v>30</v>
      </c>
      <c r="BB180" s="17" t="s">
        <v>30</v>
      </c>
      <c r="BC180" s="17" t="s">
        <v>30</v>
      </c>
      <c r="BD180" s="16" t="s">
        <v>30</v>
      </c>
      <c r="BE180" s="18" t="s">
        <v>30</v>
      </c>
      <c r="BF180" s="17" t="s">
        <v>30</v>
      </c>
      <c r="BG180" s="17" t="s">
        <v>30</v>
      </c>
      <c r="BH180" s="17" t="s">
        <v>30</v>
      </c>
      <c r="BI180" s="16" t="s">
        <v>30</v>
      </c>
      <c r="BJ180" s="18" t="s">
        <v>30</v>
      </c>
      <c r="BK180" s="17" t="s">
        <v>30</v>
      </c>
      <c r="BL180" s="17" t="s">
        <v>30</v>
      </c>
      <c r="BM180" s="17" t="s">
        <v>30</v>
      </c>
      <c r="BN180" s="16" t="s">
        <v>30</v>
      </c>
      <c r="BO180" s="86"/>
    </row>
    <row r="181" spans="1:67" x14ac:dyDescent="0.2">
      <c r="A181" s="61"/>
      <c r="B181" s="62"/>
      <c r="C181" s="102"/>
      <c r="D181" s="103"/>
      <c r="E181" s="103"/>
      <c r="F181" s="103"/>
      <c r="G181" s="103"/>
      <c r="H181" s="103"/>
      <c r="I181" s="119" t="b">
        <f t="shared" si="11"/>
        <v>0</v>
      </c>
      <c r="J181" s="68"/>
      <c r="K181" s="68"/>
      <c r="L181" s="26" t="s">
        <v>30</v>
      </c>
      <c r="M181" s="68" t="s">
        <v>30</v>
      </c>
      <c r="N181" s="25" t="s">
        <v>30</v>
      </c>
      <c r="O181" s="25" t="s">
        <v>30</v>
      </c>
      <c r="P181" s="82" t="s">
        <v>30</v>
      </c>
      <c r="Q181" s="83" t="s">
        <v>30</v>
      </c>
      <c r="R181" s="20" t="s">
        <v>30</v>
      </c>
      <c r="S181" s="20" t="s">
        <v>30</v>
      </c>
      <c r="T181" s="20" t="s">
        <v>30</v>
      </c>
      <c r="U181" s="85" t="s">
        <v>30</v>
      </c>
      <c r="V181" s="83" t="s">
        <v>30</v>
      </c>
      <c r="W181" s="20" t="s">
        <v>30</v>
      </c>
      <c r="X181" s="20" t="s">
        <v>30</v>
      </c>
      <c r="Y181" s="20" t="s">
        <v>30</v>
      </c>
      <c r="Z181" s="85" t="s">
        <v>30</v>
      </c>
      <c r="AA181" s="83" t="s">
        <v>30</v>
      </c>
      <c r="AB181" s="20" t="s">
        <v>30</v>
      </c>
      <c r="AC181" s="20" t="s">
        <v>30</v>
      </c>
      <c r="AD181" s="20" t="s">
        <v>30</v>
      </c>
      <c r="AE181" s="85" t="s">
        <v>30</v>
      </c>
      <c r="AF181" s="83" t="s">
        <v>30</v>
      </c>
      <c r="AG181" s="20" t="s">
        <v>30</v>
      </c>
      <c r="AH181" s="20" t="s">
        <v>30</v>
      </c>
      <c r="AI181" s="20" t="s">
        <v>30</v>
      </c>
      <c r="AJ181" s="85" t="s">
        <v>30</v>
      </c>
      <c r="AK181" s="83" t="s">
        <v>30</v>
      </c>
      <c r="AL181" s="20" t="s">
        <v>30</v>
      </c>
      <c r="AM181" s="20" t="s">
        <v>30</v>
      </c>
      <c r="AN181" s="20" t="s">
        <v>30</v>
      </c>
      <c r="AO181" s="85" t="s">
        <v>30</v>
      </c>
      <c r="AP181" s="18" t="s">
        <v>30</v>
      </c>
      <c r="AQ181" s="17" t="s">
        <v>30</v>
      </c>
      <c r="AR181" s="17" t="s">
        <v>30</v>
      </c>
      <c r="AS181" s="17" t="s">
        <v>30</v>
      </c>
      <c r="AT181" s="16" t="s">
        <v>30</v>
      </c>
      <c r="AU181" s="18" t="s">
        <v>30</v>
      </c>
      <c r="AV181" s="17" t="s">
        <v>30</v>
      </c>
      <c r="AW181" s="17" t="s">
        <v>30</v>
      </c>
      <c r="AX181" s="17" t="s">
        <v>30</v>
      </c>
      <c r="AY181" s="16" t="s">
        <v>30</v>
      </c>
      <c r="AZ181" s="18" t="s">
        <v>30</v>
      </c>
      <c r="BA181" s="17" t="s">
        <v>30</v>
      </c>
      <c r="BB181" s="17" t="s">
        <v>30</v>
      </c>
      <c r="BC181" s="17" t="s">
        <v>30</v>
      </c>
      <c r="BD181" s="16" t="s">
        <v>30</v>
      </c>
      <c r="BE181" s="18" t="s">
        <v>30</v>
      </c>
      <c r="BF181" s="17" t="s">
        <v>30</v>
      </c>
      <c r="BG181" s="17" t="s">
        <v>30</v>
      </c>
      <c r="BH181" s="17" t="s">
        <v>30</v>
      </c>
      <c r="BI181" s="16" t="s">
        <v>30</v>
      </c>
      <c r="BJ181" s="18" t="s">
        <v>30</v>
      </c>
      <c r="BK181" s="17" t="s">
        <v>30</v>
      </c>
      <c r="BL181" s="17" t="s">
        <v>30</v>
      </c>
      <c r="BM181" s="17" t="s">
        <v>30</v>
      </c>
      <c r="BN181" s="16" t="s">
        <v>30</v>
      </c>
      <c r="BO181" s="86"/>
    </row>
    <row r="182" spans="1:67" x14ac:dyDescent="0.2">
      <c r="A182" s="61"/>
      <c r="B182" s="62"/>
      <c r="C182" s="102"/>
      <c r="D182" s="103"/>
      <c r="E182" s="103"/>
      <c r="F182" s="103"/>
      <c r="G182" s="103"/>
      <c r="H182" s="103"/>
      <c r="I182" s="119" t="b">
        <f t="shared" si="11"/>
        <v>0</v>
      </c>
      <c r="J182" s="68"/>
      <c r="K182" s="68"/>
      <c r="L182" s="26" t="s">
        <v>30</v>
      </c>
      <c r="M182" s="68" t="s">
        <v>30</v>
      </c>
      <c r="N182" s="25" t="s">
        <v>30</v>
      </c>
      <c r="O182" s="25" t="s">
        <v>30</v>
      </c>
      <c r="P182" s="82" t="s">
        <v>30</v>
      </c>
      <c r="Q182" s="83" t="s">
        <v>30</v>
      </c>
      <c r="R182" s="20" t="s">
        <v>30</v>
      </c>
      <c r="S182" s="20" t="s">
        <v>30</v>
      </c>
      <c r="T182" s="20" t="s">
        <v>30</v>
      </c>
      <c r="U182" s="85" t="s">
        <v>30</v>
      </c>
      <c r="V182" s="83" t="s">
        <v>30</v>
      </c>
      <c r="W182" s="20" t="s">
        <v>30</v>
      </c>
      <c r="X182" s="20" t="s">
        <v>30</v>
      </c>
      <c r="Y182" s="20" t="s">
        <v>30</v>
      </c>
      <c r="Z182" s="85" t="s">
        <v>30</v>
      </c>
      <c r="AA182" s="83" t="s">
        <v>30</v>
      </c>
      <c r="AB182" s="20" t="s">
        <v>30</v>
      </c>
      <c r="AC182" s="20" t="s">
        <v>30</v>
      </c>
      <c r="AD182" s="20" t="s">
        <v>30</v>
      </c>
      <c r="AE182" s="85" t="s">
        <v>30</v>
      </c>
      <c r="AF182" s="83" t="s">
        <v>30</v>
      </c>
      <c r="AG182" s="20" t="s">
        <v>30</v>
      </c>
      <c r="AH182" s="20" t="s">
        <v>30</v>
      </c>
      <c r="AI182" s="20" t="s">
        <v>30</v>
      </c>
      <c r="AJ182" s="85" t="s">
        <v>30</v>
      </c>
      <c r="AK182" s="83" t="s">
        <v>30</v>
      </c>
      <c r="AL182" s="20" t="s">
        <v>30</v>
      </c>
      <c r="AM182" s="20" t="s">
        <v>30</v>
      </c>
      <c r="AN182" s="20" t="s">
        <v>30</v>
      </c>
      <c r="AO182" s="85" t="s">
        <v>30</v>
      </c>
      <c r="AP182" s="18" t="s">
        <v>30</v>
      </c>
      <c r="AQ182" s="17" t="s">
        <v>30</v>
      </c>
      <c r="AR182" s="17" t="s">
        <v>30</v>
      </c>
      <c r="AS182" s="17" t="s">
        <v>30</v>
      </c>
      <c r="AT182" s="16" t="s">
        <v>30</v>
      </c>
      <c r="AU182" s="18" t="s">
        <v>30</v>
      </c>
      <c r="AV182" s="17" t="s">
        <v>30</v>
      </c>
      <c r="AW182" s="17" t="s">
        <v>30</v>
      </c>
      <c r="AX182" s="17" t="s">
        <v>30</v>
      </c>
      <c r="AY182" s="16" t="s">
        <v>30</v>
      </c>
      <c r="AZ182" s="18" t="s">
        <v>30</v>
      </c>
      <c r="BA182" s="17" t="s">
        <v>30</v>
      </c>
      <c r="BB182" s="17" t="s">
        <v>30</v>
      </c>
      <c r="BC182" s="17" t="s">
        <v>30</v>
      </c>
      <c r="BD182" s="16" t="s">
        <v>30</v>
      </c>
      <c r="BE182" s="18" t="s">
        <v>30</v>
      </c>
      <c r="BF182" s="17" t="s">
        <v>30</v>
      </c>
      <c r="BG182" s="17" t="s">
        <v>30</v>
      </c>
      <c r="BH182" s="17" t="s">
        <v>30</v>
      </c>
      <c r="BI182" s="16" t="s">
        <v>30</v>
      </c>
      <c r="BJ182" s="18" t="s">
        <v>30</v>
      </c>
      <c r="BK182" s="17" t="s">
        <v>30</v>
      </c>
      <c r="BL182" s="17" t="s">
        <v>30</v>
      </c>
      <c r="BM182" s="17" t="s">
        <v>30</v>
      </c>
      <c r="BN182" s="16" t="s">
        <v>30</v>
      </c>
      <c r="BO182" s="86"/>
    </row>
    <row r="183" spans="1:67" x14ac:dyDescent="0.2">
      <c r="A183" s="61"/>
      <c r="B183" s="62"/>
      <c r="C183" s="102"/>
      <c r="D183" s="103"/>
      <c r="E183" s="103"/>
      <c r="F183" s="103"/>
      <c r="G183" s="103"/>
      <c r="H183" s="103"/>
      <c r="I183" s="119" t="b">
        <f t="shared" si="11"/>
        <v>0</v>
      </c>
      <c r="J183" s="68"/>
      <c r="K183" s="68"/>
      <c r="L183" s="26" t="s">
        <v>30</v>
      </c>
      <c r="M183" s="68" t="s">
        <v>30</v>
      </c>
      <c r="N183" s="25" t="s">
        <v>30</v>
      </c>
      <c r="O183" s="25" t="s">
        <v>30</v>
      </c>
      <c r="P183" s="82" t="s">
        <v>30</v>
      </c>
      <c r="Q183" s="83" t="s">
        <v>30</v>
      </c>
      <c r="R183" s="20" t="s">
        <v>30</v>
      </c>
      <c r="S183" s="20" t="s">
        <v>30</v>
      </c>
      <c r="T183" s="20" t="s">
        <v>30</v>
      </c>
      <c r="U183" s="85" t="s">
        <v>30</v>
      </c>
      <c r="V183" s="83" t="s">
        <v>30</v>
      </c>
      <c r="W183" s="20" t="s">
        <v>30</v>
      </c>
      <c r="X183" s="20" t="s">
        <v>30</v>
      </c>
      <c r="Y183" s="20" t="s">
        <v>30</v>
      </c>
      <c r="Z183" s="85" t="s">
        <v>30</v>
      </c>
      <c r="AA183" s="83" t="s">
        <v>30</v>
      </c>
      <c r="AB183" s="20" t="s">
        <v>30</v>
      </c>
      <c r="AC183" s="20" t="s">
        <v>30</v>
      </c>
      <c r="AD183" s="20" t="s">
        <v>30</v>
      </c>
      <c r="AE183" s="85" t="s">
        <v>30</v>
      </c>
      <c r="AF183" s="83" t="s">
        <v>30</v>
      </c>
      <c r="AG183" s="20" t="s">
        <v>30</v>
      </c>
      <c r="AH183" s="20" t="s">
        <v>30</v>
      </c>
      <c r="AI183" s="20" t="s">
        <v>30</v>
      </c>
      <c r="AJ183" s="85" t="s">
        <v>30</v>
      </c>
      <c r="AK183" s="83" t="s">
        <v>30</v>
      </c>
      <c r="AL183" s="20" t="s">
        <v>30</v>
      </c>
      <c r="AM183" s="20" t="s">
        <v>30</v>
      </c>
      <c r="AN183" s="20" t="s">
        <v>30</v>
      </c>
      <c r="AO183" s="85" t="s">
        <v>30</v>
      </c>
      <c r="AP183" s="18" t="s">
        <v>30</v>
      </c>
      <c r="AQ183" s="17" t="s">
        <v>30</v>
      </c>
      <c r="AR183" s="17" t="s">
        <v>30</v>
      </c>
      <c r="AS183" s="17" t="s">
        <v>30</v>
      </c>
      <c r="AT183" s="16" t="s">
        <v>30</v>
      </c>
      <c r="AU183" s="18" t="s">
        <v>30</v>
      </c>
      <c r="AV183" s="17" t="s">
        <v>30</v>
      </c>
      <c r="AW183" s="17" t="s">
        <v>30</v>
      </c>
      <c r="AX183" s="17" t="s">
        <v>30</v>
      </c>
      <c r="AY183" s="16" t="s">
        <v>30</v>
      </c>
      <c r="AZ183" s="18" t="s">
        <v>30</v>
      </c>
      <c r="BA183" s="17" t="s">
        <v>30</v>
      </c>
      <c r="BB183" s="17" t="s">
        <v>30</v>
      </c>
      <c r="BC183" s="17" t="s">
        <v>30</v>
      </c>
      <c r="BD183" s="16" t="s">
        <v>30</v>
      </c>
      <c r="BE183" s="18" t="s">
        <v>30</v>
      </c>
      <c r="BF183" s="17" t="s">
        <v>30</v>
      </c>
      <c r="BG183" s="17" t="s">
        <v>30</v>
      </c>
      <c r="BH183" s="17" t="s">
        <v>30</v>
      </c>
      <c r="BI183" s="16" t="s">
        <v>30</v>
      </c>
      <c r="BJ183" s="18" t="s">
        <v>30</v>
      </c>
      <c r="BK183" s="17" t="s">
        <v>30</v>
      </c>
      <c r="BL183" s="17" t="s">
        <v>30</v>
      </c>
      <c r="BM183" s="17" t="s">
        <v>30</v>
      </c>
      <c r="BN183" s="16" t="s">
        <v>30</v>
      </c>
      <c r="BO183" s="86"/>
    </row>
    <row r="184" spans="1:67" x14ac:dyDescent="0.2">
      <c r="A184" s="61"/>
      <c r="B184" s="62"/>
      <c r="C184" s="102"/>
      <c r="D184" s="103"/>
      <c r="E184" s="103"/>
      <c r="F184" s="103"/>
      <c r="G184" s="103"/>
      <c r="H184" s="103"/>
      <c r="I184" s="119" t="b">
        <f t="shared" si="11"/>
        <v>0</v>
      </c>
      <c r="J184" s="68"/>
      <c r="K184" s="68"/>
      <c r="L184" s="26" t="s">
        <v>30</v>
      </c>
      <c r="M184" s="68" t="s">
        <v>30</v>
      </c>
      <c r="N184" s="25" t="s">
        <v>30</v>
      </c>
      <c r="O184" s="25" t="s">
        <v>30</v>
      </c>
      <c r="P184" s="82" t="s">
        <v>30</v>
      </c>
      <c r="Q184" s="83" t="s">
        <v>30</v>
      </c>
      <c r="R184" s="20" t="s">
        <v>30</v>
      </c>
      <c r="S184" s="20" t="s">
        <v>30</v>
      </c>
      <c r="T184" s="20" t="s">
        <v>30</v>
      </c>
      <c r="U184" s="85" t="s">
        <v>30</v>
      </c>
      <c r="V184" s="83" t="s">
        <v>30</v>
      </c>
      <c r="W184" s="20" t="s">
        <v>30</v>
      </c>
      <c r="X184" s="20" t="s">
        <v>30</v>
      </c>
      <c r="Y184" s="20" t="s">
        <v>30</v>
      </c>
      <c r="Z184" s="85" t="s">
        <v>30</v>
      </c>
      <c r="AA184" s="83" t="s">
        <v>30</v>
      </c>
      <c r="AB184" s="20" t="s">
        <v>30</v>
      </c>
      <c r="AC184" s="20" t="s">
        <v>30</v>
      </c>
      <c r="AD184" s="20" t="s">
        <v>30</v>
      </c>
      <c r="AE184" s="85" t="s">
        <v>30</v>
      </c>
      <c r="AF184" s="83" t="s">
        <v>30</v>
      </c>
      <c r="AG184" s="20" t="s">
        <v>30</v>
      </c>
      <c r="AH184" s="20" t="s">
        <v>30</v>
      </c>
      <c r="AI184" s="20" t="s">
        <v>30</v>
      </c>
      <c r="AJ184" s="85" t="s">
        <v>30</v>
      </c>
      <c r="AK184" s="83" t="s">
        <v>30</v>
      </c>
      <c r="AL184" s="20" t="s">
        <v>30</v>
      </c>
      <c r="AM184" s="20" t="s">
        <v>30</v>
      </c>
      <c r="AN184" s="20" t="s">
        <v>30</v>
      </c>
      <c r="AO184" s="85" t="s">
        <v>30</v>
      </c>
      <c r="AP184" s="18" t="s">
        <v>30</v>
      </c>
      <c r="AQ184" s="17" t="s">
        <v>30</v>
      </c>
      <c r="AR184" s="17" t="s">
        <v>30</v>
      </c>
      <c r="AS184" s="17" t="s">
        <v>30</v>
      </c>
      <c r="AT184" s="16" t="s">
        <v>30</v>
      </c>
      <c r="AU184" s="18" t="s">
        <v>30</v>
      </c>
      <c r="AV184" s="17" t="s">
        <v>30</v>
      </c>
      <c r="AW184" s="17" t="s">
        <v>30</v>
      </c>
      <c r="AX184" s="17" t="s">
        <v>30</v>
      </c>
      <c r="AY184" s="16" t="s">
        <v>30</v>
      </c>
      <c r="AZ184" s="18" t="s">
        <v>30</v>
      </c>
      <c r="BA184" s="17" t="s">
        <v>30</v>
      </c>
      <c r="BB184" s="17" t="s">
        <v>30</v>
      </c>
      <c r="BC184" s="17" t="s">
        <v>30</v>
      </c>
      <c r="BD184" s="16" t="s">
        <v>30</v>
      </c>
      <c r="BE184" s="18" t="s">
        <v>30</v>
      </c>
      <c r="BF184" s="17" t="s">
        <v>30</v>
      </c>
      <c r="BG184" s="17" t="s">
        <v>30</v>
      </c>
      <c r="BH184" s="17" t="s">
        <v>30</v>
      </c>
      <c r="BI184" s="16" t="s">
        <v>30</v>
      </c>
      <c r="BJ184" s="18" t="s">
        <v>30</v>
      </c>
      <c r="BK184" s="17" t="s">
        <v>30</v>
      </c>
      <c r="BL184" s="17" t="s">
        <v>30</v>
      </c>
      <c r="BM184" s="17" t="s">
        <v>30</v>
      </c>
      <c r="BN184" s="16" t="s">
        <v>30</v>
      </c>
      <c r="BO184" s="86"/>
    </row>
    <row r="185" spans="1:67" x14ac:dyDescent="0.2">
      <c r="A185" s="61"/>
      <c r="B185" s="62"/>
      <c r="C185" s="102"/>
      <c r="D185" s="103"/>
      <c r="E185" s="103"/>
      <c r="F185" s="103"/>
      <c r="G185" s="103"/>
      <c r="H185" s="103"/>
      <c r="I185" s="119" t="b">
        <f t="shared" si="11"/>
        <v>0</v>
      </c>
      <c r="J185" s="68"/>
      <c r="K185" s="68"/>
      <c r="L185" s="26" t="s">
        <v>30</v>
      </c>
      <c r="M185" s="68" t="s">
        <v>30</v>
      </c>
      <c r="N185" s="25" t="s">
        <v>30</v>
      </c>
      <c r="O185" s="25" t="s">
        <v>30</v>
      </c>
      <c r="P185" s="82" t="s">
        <v>30</v>
      </c>
      <c r="Q185" s="83" t="s">
        <v>30</v>
      </c>
      <c r="R185" s="20" t="s">
        <v>30</v>
      </c>
      <c r="S185" s="20" t="s">
        <v>30</v>
      </c>
      <c r="T185" s="20" t="s">
        <v>30</v>
      </c>
      <c r="U185" s="85" t="s">
        <v>30</v>
      </c>
      <c r="V185" s="83" t="s">
        <v>30</v>
      </c>
      <c r="W185" s="20" t="s">
        <v>30</v>
      </c>
      <c r="X185" s="20" t="s">
        <v>30</v>
      </c>
      <c r="Y185" s="20" t="s">
        <v>30</v>
      </c>
      <c r="Z185" s="85" t="s">
        <v>30</v>
      </c>
      <c r="AA185" s="83" t="s">
        <v>30</v>
      </c>
      <c r="AB185" s="20" t="s">
        <v>30</v>
      </c>
      <c r="AC185" s="20" t="s">
        <v>30</v>
      </c>
      <c r="AD185" s="20" t="s">
        <v>30</v>
      </c>
      <c r="AE185" s="85" t="s">
        <v>30</v>
      </c>
      <c r="AF185" s="83" t="s">
        <v>30</v>
      </c>
      <c r="AG185" s="20" t="s">
        <v>30</v>
      </c>
      <c r="AH185" s="20" t="s">
        <v>30</v>
      </c>
      <c r="AI185" s="20" t="s">
        <v>30</v>
      </c>
      <c r="AJ185" s="85" t="s">
        <v>30</v>
      </c>
      <c r="AK185" s="83" t="s">
        <v>30</v>
      </c>
      <c r="AL185" s="20" t="s">
        <v>30</v>
      </c>
      <c r="AM185" s="20" t="s">
        <v>30</v>
      </c>
      <c r="AN185" s="20" t="s">
        <v>30</v>
      </c>
      <c r="AO185" s="85" t="s">
        <v>30</v>
      </c>
      <c r="AP185" s="18" t="s">
        <v>30</v>
      </c>
      <c r="AQ185" s="17" t="s">
        <v>30</v>
      </c>
      <c r="AR185" s="17" t="s">
        <v>30</v>
      </c>
      <c r="AS185" s="17" t="s">
        <v>30</v>
      </c>
      <c r="AT185" s="16" t="s">
        <v>30</v>
      </c>
      <c r="AU185" s="18" t="s">
        <v>30</v>
      </c>
      <c r="AV185" s="17" t="s">
        <v>30</v>
      </c>
      <c r="AW185" s="17" t="s">
        <v>30</v>
      </c>
      <c r="AX185" s="17" t="s">
        <v>30</v>
      </c>
      <c r="AY185" s="16" t="s">
        <v>30</v>
      </c>
      <c r="AZ185" s="18" t="s">
        <v>30</v>
      </c>
      <c r="BA185" s="17" t="s">
        <v>30</v>
      </c>
      <c r="BB185" s="17" t="s">
        <v>30</v>
      </c>
      <c r="BC185" s="17" t="s">
        <v>30</v>
      </c>
      <c r="BD185" s="16" t="s">
        <v>30</v>
      </c>
      <c r="BE185" s="18" t="s">
        <v>30</v>
      </c>
      <c r="BF185" s="17" t="s">
        <v>30</v>
      </c>
      <c r="BG185" s="17" t="s">
        <v>30</v>
      </c>
      <c r="BH185" s="17" t="s">
        <v>30</v>
      </c>
      <c r="BI185" s="16" t="s">
        <v>30</v>
      </c>
      <c r="BJ185" s="18" t="s">
        <v>30</v>
      </c>
      <c r="BK185" s="17" t="s">
        <v>30</v>
      </c>
      <c r="BL185" s="17" t="s">
        <v>30</v>
      </c>
      <c r="BM185" s="17" t="s">
        <v>30</v>
      </c>
      <c r="BN185" s="16" t="s">
        <v>30</v>
      </c>
      <c r="BO185" s="86"/>
    </row>
    <row r="186" spans="1:67" x14ac:dyDescent="0.2">
      <c r="A186" s="61"/>
      <c r="B186" s="62"/>
      <c r="C186" s="102"/>
      <c r="D186" s="103"/>
      <c r="E186" s="103"/>
      <c r="F186" s="103"/>
      <c r="G186" s="103"/>
      <c r="H186" s="103"/>
      <c r="I186" s="119" t="b">
        <f t="shared" si="11"/>
        <v>0</v>
      </c>
      <c r="J186" s="68"/>
      <c r="K186" s="68"/>
      <c r="L186" s="26" t="s">
        <v>30</v>
      </c>
      <c r="M186" s="68" t="s">
        <v>30</v>
      </c>
      <c r="N186" s="25" t="s">
        <v>30</v>
      </c>
      <c r="O186" s="25" t="s">
        <v>30</v>
      </c>
      <c r="P186" s="82" t="s">
        <v>30</v>
      </c>
      <c r="Q186" s="83" t="s">
        <v>30</v>
      </c>
      <c r="R186" s="20" t="s">
        <v>30</v>
      </c>
      <c r="S186" s="20" t="s">
        <v>30</v>
      </c>
      <c r="T186" s="20" t="s">
        <v>30</v>
      </c>
      <c r="U186" s="85" t="s">
        <v>30</v>
      </c>
      <c r="V186" s="83" t="s">
        <v>30</v>
      </c>
      <c r="W186" s="20" t="s">
        <v>30</v>
      </c>
      <c r="X186" s="20" t="s">
        <v>30</v>
      </c>
      <c r="Y186" s="20" t="s">
        <v>30</v>
      </c>
      <c r="Z186" s="85" t="s">
        <v>30</v>
      </c>
      <c r="AA186" s="83" t="s">
        <v>30</v>
      </c>
      <c r="AB186" s="20" t="s">
        <v>30</v>
      </c>
      <c r="AC186" s="20" t="s">
        <v>30</v>
      </c>
      <c r="AD186" s="20" t="s">
        <v>30</v>
      </c>
      <c r="AE186" s="85" t="s">
        <v>30</v>
      </c>
      <c r="AF186" s="83" t="s">
        <v>30</v>
      </c>
      <c r="AG186" s="20" t="s">
        <v>30</v>
      </c>
      <c r="AH186" s="20" t="s">
        <v>30</v>
      </c>
      <c r="AI186" s="20" t="s">
        <v>30</v>
      </c>
      <c r="AJ186" s="85" t="s">
        <v>30</v>
      </c>
      <c r="AK186" s="83" t="s">
        <v>30</v>
      </c>
      <c r="AL186" s="20" t="s">
        <v>30</v>
      </c>
      <c r="AM186" s="20" t="s">
        <v>30</v>
      </c>
      <c r="AN186" s="20" t="s">
        <v>30</v>
      </c>
      <c r="AO186" s="85" t="s">
        <v>30</v>
      </c>
      <c r="AP186" s="18" t="s">
        <v>30</v>
      </c>
      <c r="AQ186" s="17" t="s">
        <v>30</v>
      </c>
      <c r="AR186" s="17" t="s">
        <v>30</v>
      </c>
      <c r="AS186" s="17" t="s">
        <v>30</v>
      </c>
      <c r="AT186" s="16" t="s">
        <v>30</v>
      </c>
      <c r="AU186" s="18" t="s">
        <v>30</v>
      </c>
      <c r="AV186" s="17" t="s">
        <v>30</v>
      </c>
      <c r="AW186" s="17" t="s">
        <v>30</v>
      </c>
      <c r="AX186" s="17" t="s">
        <v>30</v>
      </c>
      <c r="AY186" s="16" t="s">
        <v>30</v>
      </c>
      <c r="AZ186" s="18" t="s">
        <v>30</v>
      </c>
      <c r="BA186" s="17" t="s">
        <v>30</v>
      </c>
      <c r="BB186" s="17" t="s">
        <v>30</v>
      </c>
      <c r="BC186" s="17" t="s">
        <v>30</v>
      </c>
      <c r="BD186" s="16" t="s">
        <v>30</v>
      </c>
      <c r="BE186" s="18" t="s">
        <v>30</v>
      </c>
      <c r="BF186" s="17" t="s">
        <v>30</v>
      </c>
      <c r="BG186" s="17" t="s">
        <v>30</v>
      </c>
      <c r="BH186" s="17" t="s">
        <v>30</v>
      </c>
      <c r="BI186" s="16" t="s">
        <v>30</v>
      </c>
      <c r="BJ186" s="18" t="s">
        <v>30</v>
      </c>
      <c r="BK186" s="17" t="s">
        <v>30</v>
      </c>
      <c r="BL186" s="17" t="s">
        <v>30</v>
      </c>
      <c r="BM186" s="17" t="s">
        <v>30</v>
      </c>
      <c r="BN186" s="16" t="s">
        <v>30</v>
      </c>
      <c r="BO186" s="86"/>
    </row>
    <row r="187" spans="1:67" x14ac:dyDescent="0.2">
      <c r="A187" s="61"/>
      <c r="B187" s="62"/>
      <c r="C187" s="102"/>
      <c r="D187" s="103"/>
      <c r="E187" s="103"/>
      <c r="F187" s="103"/>
      <c r="G187" s="103"/>
      <c r="H187" s="103"/>
      <c r="I187" s="119" t="b">
        <f t="shared" si="11"/>
        <v>0</v>
      </c>
      <c r="J187" s="68"/>
      <c r="K187" s="68"/>
      <c r="L187" s="26" t="s">
        <v>30</v>
      </c>
      <c r="M187" s="68" t="s">
        <v>30</v>
      </c>
      <c r="N187" s="25" t="s">
        <v>30</v>
      </c>
      <c r="O187" s="25" t="s">
        <v>30</v>
      </c>
      <c r="P187" s="82" t="s">
        <v>30</v>
      </c>
      <c r="Q187" s="83" t="s">
        <v>30</v>
      </c>
      <c r="R187" s="20" t="s">
        <v>30</v>
      </c>
      <c r="S187" s="20" t="s">
        <v>30</v>
      </c>
      <c r="T187" s="20" t="s">
        <v>30</v>
      </c>
      <c r="U187" s="85" t="s">
        <v>30</v>
      </c>
      <c r="V187" s="83" t="s">
        <v>30</v>
      </c>
      <c r="W187" s="20" t="s">
        <v>30</v>
      </c>
      <c r="X187" s="20" t="s">
        <v>30</v>
      </c>
      <c r="Y187" s="20" t="s">
        <v>30</v>
      </c>
      <c r="Z187" s="85" t="s">
        <v>30</v>
      </c>
      <c r="AA187" s="83" t="s">
        <v>30</v>
      </c>
      <c r="AB187" s="20" t="s">
        <v>30</v>
      </c>
      <c r="AC187" s="20" t="s">
        <v>30</v>
      </c>
      <c r="AD187" s="20" t="s">
        <v>30</v>
      </c>
      <c r="AE187" s="85" t="s">
        <v>30</v>
      </c>
      <c r="AF187" s="83" t="s">
        <v>30</v>
      </c>
      <c r="AG187" s="20" t="s">
        <v>30</v>
      </c>
      <c r="AH187" s="20" t="s">
        <v>30</v>
      </c>
      <c r="AI187" s="20" t="s">
        <v>30</v>
      </c>
      <c r="AJ187" s="85" t="s">
        <v>30</v>
      </c>
      <c r="AK187" s="83" t="s">
        <v>30</v>
      </c>
      <c r="AL187" s="20" t="s">
        <v>30</v>
      </c>
      <c r="AM187" s="20" t="s">
        <v>30</v>
      </c>
      <c r="AN187" s="20" t="s">
        <v>30</v>
      </c>
      <c r="AO187" s="85" t="s">
        <v>30</v>
      </c>
      <c r="AP187" s="18" t="s">
        <v>30</v>
      </c>
      <c r="AQ187" s="17" t="s">
        <v>30</v>
      </c>
      <c r="AR187" s="17" t="s">
        <v>30</v>
      </c>
      <c r="AS187" s="17" t="s">
        <v>30</v>
      </c>
      <c r="AT187" s="16" t="s">
        <v>30</v>
      </c>
      <c r="AU187" s="18" t="s">
        <v>30</v>
      </c>
      <c r="AV187" s="17" t="s">
        <v>30</v>
      </c>
      <c r="AW187" s="17" t="s">
        <v>30</v>
      </c>
      <c r="AX187" s="17" t="s">
        <v>30</v>
      </c>
      <c r="AY187" s="16" t="s">
        <v>30</v>
      </c>
      <c r="AZ187" s="18" t="s">
        <v>30</v>
      </c>
      <c r="BA187" s="17" t="s">
        <v>30</v>
      </c>
      <c r="BB187" s="17" t="s">
        <v>30</v>
      </c>
      <c r="BC187" s="17" t="s">
        <v>30</v>
      </c>
      <c r="BD187" s="16" t="s">
        <v>30</v>
      </c>
      <c r="BE187" s="18" t="s">
        <v>30</v>
      </c>
      <c r="BF187" s="17" t="s">
        <v>30</v>
      </c>
      <c r="BG187" s="17" t="s">
        <v>30</v>
      </c>
      <c r="BH187" s="17" t="s">
        <v>30</v>
      </c>
      <c r="BI187" s="16" t="s">
        <v>30</v>
      </c>
      <c r="BJ187" s="18" t="s">
        <v>30</v>
      </c>
      <c r="BK187" s="17" t="s">
        <v>30</v>
      </c>
      <c r="BL187" s="17" t="s">
        <v>30</v>
      </c>
      <c r="BM187" s="17" t="s">
        <v>30</v>
      </c>
      <c r="BN187" s="16" t="s">
        <v>30</v>
      </c>
      <c r="BO187" s="86"/>
    </row>
    <row r="188" spans="1:67" x14ac:dyDescent="0.2">
      <c r="A188" s="61"/>
      <c r="B188" s="62"/>
      <c r="C188" s="102"/>
      <c r="D188" s="103"/>
      <c r="E188" s="103"/>
      <c r="F188" s="103"/>
      <c r="G188" s="103"/>
      <c r="H188" s="103"/>
      <c r="I188" s="119" t="b">
        <f t="shared" si="11"/>
        <v>0</v>
      </c>
      <c r="J188" s="68"/>
      <c r="K188" s="68"/>
      <c r="L188" s="26" t="s">
        <v>30</v>
      </c>
      <c r="M188" s="68" t="s">
        <v>30</v>
      </c>
      <c r="N188" s="25" t="s">
        <v>30</v>
      </c>
      <c r="O188" s="25" t="s">
        <v>30</v>
      </c>
      <c r="P188" s="82" t="s">
        <v>30</v>
      </c>
      <c r="Q188" s="83" t="s">
        <v>30</v>
      </c>
      <c r="R188" s="20" t="s">
        <v>30</v>
      </c>
      <c r="S188" s="20" t="s">
        <v>30</v>
      </c>
      <c r="T188" s="20" t="s">
        <v>30</v>
      </c>
      <c r="U188" s="85" t="s">
        <v>30</v>
      </c>
      <c r="V188" s="83" t="s">
        <v>30</v>
      </c>
      <c r="W188" s="20" t="s">
        <v>30</v>
      </c>
      <c r="X188" s="20" t="s">
        <v>30</v>
      </c>
      <c r="Y188" s="20" t="s">
        <v>30</v>
      </c>
      <c r="Z188" s="85" t="s">
        <v>30</v>
      </c>
      <c r="AA188" s="83" t="s">
        <v>30</v>
      </c>
      <c r="AB188" s="20" t="s">
        <v>30</v>
      </c>
      <c r="AC188" s="20" t="s">
        <v>30</v>
      </c>
      <c r="AD188" s="20" t="s">
        <v>30</v>
      </c>
      <c r="AE188" s="85" t="s">
        <v>30</v>
      </c>
      <c r="AF188" s="83" t="s">
        <v>30</v>
      </c>
      <c r="AG188" s="20" t="s">
        <v>30</v>
      </c>
      <c r="AH188" s="20" t="s">
        <v>30</v>
      </c>
      <c r="AI188" s="20" t="s">
        <v>30</v>
      </c>
      <c r="AJ188" s="85" t="s">
        <v>30</v>
      </c>
      <c r="AK188" s="83" t="s">
        <v>30</v>
      </c>
      <c r="AL188" s="20" t="s">
        <v>30</v>
      </c>
      <c r="AM188" s="20" t="s">
        <v>30</v>
      </c>
      <c r="AN188" s="20" t="s">
        <v>30</v>
      </c>
      <c r="AO188" s="85" t="s">
        <v>30</v>
      </c>
      <c r="AP188" s="18" t="s">
        <v>30</v>
      </c>
      <c r="AQ188" s="17" t="s">
        <v>30</v>
      </c>
      <c r="AR188" s="17" t="s">
        <v>30</v>
      </c>
      <c r="AS188" s="17" t="s">
        <v>30</v>
      </c>
      <c r="AT188" s="16" t="s">
        <v>30</v>
      </c>
      <c r="AU188" s="18" t="s">
        <v>30</v>
      </c>
      <c r="AV188" s="17" t="s">
        <v>30</v>
      </c>
      <c r="AW188" s="17" t="s">
        <v>30</v>
      </c>
      <c r="AX188" s="17" t="s">
        <v>30</v>
      </c>
      <c r="AY188" s="16" t="s">
        <v>30</v>
      </c>
      <c r="AZ188" s="18" t="s">
        <v>30</v>
      </c>
      <c r="BA188" s="17" t="s">
        <v>30</v>
      </c>
      <c r="BB188" s="17" t="s">
        <v>30</v>
      </c>
      <c r="BC188" s="17" t="s">
        <v>30</v>
      </c>
      <c r="BD188" s="16" t="s">
        <v>30</v>
      </c>
      <c r="BE188" s="18" t="s">
        <v>30</v>
      </c>
      <c r="BF188" s="17" t="s">
        <v>30</v>
      </c>
      <c r="BG188" s="17" t="s">
        <v>30</v>
      </c>
      <c r="BH188" s="17" t="s">
        <v>30</v>
      </c>
      <c r="BI188" s="16" t="s">
        <v>30</v>
      </c>
      <c r="BJ188" s="18" t="s">
        <v>30</v>
      </c>
      <c r="BK188" s="17" t="s">
        <v>30</v>
      </c>
      <c r="BL188" s="17" t="s">
        <v>30</v>
      </c>
      <c r="BM188" s="17" t="s">
        <v>30</v>
      </c>
      <c r="BN188" s="16" t="s">
        <v>30</v>
      </c>
      <c r="BO188" s="86"/>
    </row>
    <row r="189" spans="1:67" x14ac:dyDescent="0.2">
      <c r="A189" s="61"/>
      <c r="B189" s="62"/>
      <c r="C189" s="102"/>
      <c r="D189" s="103"/>
      <c r="E189" s="103"/>
      <c r="F189" s="103"/>
      <c r="G189" s="103"/>
      <c r="H189" s="103"/>
      <c r="I189" s="119" t="b">
        <f t="shared" si="11"/>
        <v>0</v>
      </c>
      <c r="J189" s="68"/>
      <c r="K189" s="68"/>
      <c r="L189" s="26" t="s">
        <v>30</v>
      </c>
      <c r="M189" s="68" t="s">
        <v>30</v>
      </c>
      <c r="N189" s="25" t="s">
        <v>30</v>
      </c>
      <c r="O189" s="25" t="s">
        <v>30</v>
      </c>
      <c r="P189" s="82" t="s">
        <v>30</v>
      </c>
      <c r="Q189" s="83" t="s">
        <v>30</v>
      </c>
      <c r="R189" s="20" t="s">
        <v>30</v>
      </c>
      <c r="S189" s="20" t="s">
        <v>30</v>
      </c>
      <c r="T189" s="20" t="s">
        <v>30</v>
      </c>
      <c r="U189" s="85" t="s">
        <v>30</v>
      </c>
      <c r="V189" s="83" t="s">
        <v>30</v>
      </c>
      <c r="W189" s="20" t="s">
        <v>30</v>
      </c>
      <c r="X189" s="20" t="s">
        <v>30</v>
      </c>
      <c r="Y189" s="20" t="s">
        <v>30</v>
      </c>
      <c r="Z189" s="85" t="s">
        <v>30</v>
      </c>
      <c r="AA189" s="83" t="s">
        <v>30</v>
      </c>
      <c r="AB189" s="20" t="s">
        <v>30</v>
      </c>
      <c r="AC189" s="20" t="s">
        <v>30</v>
      </c>
      <c r="AD189" s="20" t="s">
        <v>30</v>
      </c>
      <c r="AE189" s="85" t="s">
        <v>30</v>
      </c>
      <c r="AF189" s="83" t="s">
        <v>30</v>
      </c>
      <c r="AG189" s="20" t="s">
        <v>30</v>
      </c>
      <c r="AH189" s="20" t="s">
        <v>30</v>
      </c>
      <c r="AI189" s="20" t="s">
        <v>30</v>
      </c>
      <c r="AJ189" s="85" t="s">
        <v>30</v>
      </c>
      <c r="AK189" s="83" t="s">
        <v>30</v>
      </c>
      <c r="AL189" s="20" t="s">
        <v>30</v>
      </c>
      <c r="AM189" s="20" t="s">
        <v>30</v>
      </c>
      <c r="AN189" s="20" t="s">
        <v>30</v>
      </c>
      <c r="AO189" s="85" t="s">
        <v>30</v>
      </c>
      <c r="AP189" s="18" t="s">
        <v>30</v>
      </c>
      <c r="AQ189" s="17" t="s">
        <v>30</v>
      </c>
      <c r="AR189" s="17" t="s">
        <v>30</v>
      </c>
      <c r="AS189" s="17" t="s">
        <v>30</v>
      </c>
      <c r="AT189" s="16" t="s">
        <v>30</v>
      </c>
      <c r="AU189" s="18" t="s">
        <v>30</v>
      </c>
      <c r="AV189" s="17" t="s">
        <v>30</v>
      </c>
      <c r="AW189" s="17" t="s">
        <v>30</v>
      </c>
      <c r="AX189" s="17" t="s">
        <v>30</v>
      </c>
      <c r="AY189" s="16" t="s">
        <v>30</v>
      </c>
      <c r="AZ189" s="18" t="s">
        <v>30</v>
      </c>
      <c r="BA189" s="17" t="s">
        <v>30</v>
      </c>
      <c r="BB189" s="17" t="s">
        <v>30</v>
      </c>
      <c r="BC189" s="17" t="s">
        <v>30</v>
      </c>
      <c r="BD189" s="16" t="s">
        <v>30</v>
      </c>
      <c r="BE189" s="18" t="s">
        <v>30</v>
      </c>
      <c r="BF189" s="17" t="s">
        <v>30</v>
      </c>
      <c r="BG189" s="17" t="s">
        <v>30</v>
      </c>
      <c r="BH189" s="17" t="s">
        <v>30</v>
      </c>
      <c r="BI189" s="16" t="s">
        <v>30</v>
      </c>
      <c r="BJ189" s="18" t="s">
        <v>30</v>
      </c>
      <c r="BK189" s="17" t="s">
        <v>30</v>
      </c>
      <c r="BL189" s="17" t="s">
        <v>30</v>
      </c>
      <c r="BM189" s="17" t="s">
        <v>30</v>
      </c>
      <c r="BN189" s="16" t="s">
        <v>30</v>
      </c>
      <c r="BO189" s="86"/>
    </row>
    <row r="190" spans="1:67" x14ac:dyDescent="0.2">
      <c r="A190" s="61"/>
      <c r="B190" s="62"/>
      <c r="C190" s="102"/>
      <c r="D190" s="103"/>
      <c r="E190" s="103"/>
      <c r="F190" s="103"/>
      <c r="G190" s="103"/>
      <c r="H190" s="103"/>
      <c r="I190" s="119" t="b">
        <f t="shared" si="11"/>
        <v>0</v>
      </c>
      <c r="J190" s="68"/>
      <c r="K190" s="68"/>
      <c r="L190" s="26" t="s">
        <v>30</v>
      </c>
      <c r="M190" s="68" t="s">
        <v>30</v>
      </c>
      <c r="N190" s="25" t="s">
        <v>30</v>
      </c>
      <c r="O190" s="25" t="s">
        <v>30</v>
      </c>
      <c r="P190" s="82" t="s">
        <v>30</v>
      </c>
      <c r="Q190" s="83" t="s">
        <v>30</v>
      </c>
      <c r="R190" s="20" t="s">
        <v>30</v>
      </c>
      <c r="S190" s="20" t="s">
        <v>30</v>
      </c>
      <c r="T190" s="20" t="s">
        <v>30</v>
      </c>
      <c r="U190" s="85" t="s">
        <v>30</v>
      </c>
      <c r="V190" s="83" t="s">
        <v>30</v>
      </c>
      <c r="W190" s="20" t="s">
        <v>30</v>
      </c>
      <c r="X190" s="20" t="s">
        <v>30</v>
      </c>
      <c r="Y190" s="20" t="s">
        <v>30</v>
      </c>
      <c r="Z190" s="85" t="s">
        <v>30</v>
      </c>
      <c r="AA190" s="83" t="s">
        <v>30</v>
      </c>
      <c r="AB190" s="20" t="s">
        <v>30</v>
      </c>
      <c r="AC190" s="20" t="s">
        <v>30</v>
      </c>
      <c r="AD190" s="20" t="s">
        <v>30</v>
      </c>
      <c r="AE190" s="85" t="s">
        <v>30</v>
      </c>
      <c r="AF190" s="83" t="s">
        <v>30</v>
      </c>
      <c r="AG190" s="20" t="s">
        <v>30</v>
      </c>
      <c r="AH190" s="20" t="s">
        <v>30</v>
      </c>
      <c r="AI190" s="20" t="s">
        <v>30</v>
      </c>
      <c r="AJ190" s="85" t="s">
        <v>30</v>
      </c>
      <c r="AK190" s="83" t="s">
        <v>30</v>
      </c>
      <c r="AL190" s="20" t="s">
        <v>30</v>
      </c>
      <c r="AM190" s="20" t="s">
        <v>30</v>
      </c>
      <c r="AN190" s="20" t="s">
        <v>30</v>
      </c>
      <c r="AO190" s="85" t="s">
        <v>30</v>
      </c>
      <c r="AP190" s="18" t="s">
        <v>30</v>
      </c>
      <c r="AQ190" s="17" t="s">
        <v>30</v>
      </c>
      <c r="AR190" s="17" t="s">
        <v>30</v>
      </c>
      <c r="AS190" s="17" t="s">
        <v>30</v>
      </c>
      <c r="AT190" s="16" t="s">
        <v>30</v>
      </c>
      <c r="AU190" s="18" t="s">
        <v>30</v>
      </c>
      <c r="AV190" s="17" t="s">
        <v>30</v>
      </c>
      <c r="AW190" s="17" t="s">
        <v>30</v>
      </c>
      <c r="AX190" s="17" t="s">
        <v>30</v>
      </c>
      <c r="AY190" s="16" t="s">
        <v>30</v>
      </c>
      <c r="AZ190" s="18" t="s">
        <v>30</v>
      </c>
      <c r="BA190" s="17" t="s">
        <v>30</v>
      </c>
      <c r="BB190" s="17" t="s">
        <v>30</v>
      </c>
      <c r="BC190" s="17" t="s">
        <v>30</v>
      </c>
      <c r="BD190" s="16" t="s">
        <v>30</v>
      </c>
      <c r="BE190" s="18" t="s">
        <v>30</v>
      </c>
      <c r="BF190" s="17" t="s">
        <v>30</v>
      </c>
      <c r="BG190" s="17" t="s">
        <v>30</v>
      </c>
      <c r="BH190" s="17" t="s">
        <v>30</v>
      </c>
      <c r="BI190" s="16" t="s">
        <v>30</v>
      </c>
      <c r="BJ190" s="18" t="s">
        <v>30</v>
      </c>
      <c r="BK190" s="17" t="s">
        <v>30</v>
      </c>
      <c r="BL190" s="17" t="s">
        <v>30</v>
      </c>
      <c r="BM190" s="17" t="s">
        <v>30</v>
      </c>
      <c r="BN190" s="16" t="s">
        <v>30</v>
      </c>
      <c r="BO190" s="86"/>
    </row>
    <row r="191" spans="1:67" x14ac:dyDescent="0.2">
      <c r="A191" s="61"/>
      <c r="B191" s="62"/>
      <c r="C191" s="102"/>
      <c r="D191" s="103"/>
      <c r="E191" s="103"/>
      <c r="F191" s="103"/>
      <c r="G191" s="103"/>
      <c r="H191" s="103"/>
      <c r="I191" s="119" t="b">
        <f t="shared" si="11"/>
        <v>0</v>
      </c>
      <c r="J191" s="68"/>
      <c r="K191" s="68"/>
      <c r="L191" s="26" t="s">
        <v>30</v>
      </c>
      <c r="M191" s="68" t="s">
        <v>30</v>
      </c>
      <c r="N191" s="25" t="s">
        <v>30</v>
      </c>
      <c r="O191" s="25" t="s">
        <v>30</v>
      </c>
      <c r="P191" s="82" t="s">
        <v>30</v>
      </c>
      <c r="Q191" s="83" t="s">
        <v>30</v>
      </c>
      <c r="R191" s="20" t="s">
        <v>30</v>
      </c>
      <c r="S191" s="20" t="s">
        <v>30</v>
      </c>
      <c r="T191" s="20" t="s">
        <v>30</v>
      </c>
      <c r="U191" s="85" t="s">
        <v>30</v>
      </c>
      <c r="V191" s="83" t="s">
        <v>30</v>
      </c>
      <c r="W191" s="20" t="s">
        <v>30</v>
      </c>
      <c r="X191" s="20" t="s">
        <v>30</v>
      </c>
      <c r="Y191" s="20" t="s">
        <v>30</v>
      </c>
      <c r="Z191" s="85" t="s">
        <v>30</v>
      </c>
      <c r="AA191" s="83" t="s">
        <v>30</v>
      </c>
      <c r="AB191" s="20" t="s">
        <v>30</v>
      </c>
      <c r="AC191" s="20" t="s">
        <v>30</v>
      </c>
      <c r="AD191" s="20" t="s">
        <v>30</v>
      </c>
      <c r="AE191" s="85" t="s">
        <v>30</v>
      </c>
      <c r="AF191" s="83" t="s">
        <v>30</v>
      </c>
      <c r="AG191" s="20" t="s">
        <v>30</v>
      </c>
      <c r="AH191" s="20" t="s">
        <v>30</v>
      </c>
      <c r="AI191" s="20" t="s">
        <v>30</v>
      </c>
      <c r="AJ191" s="85" t="s">
        <v>30</v>
      </c>
      <c r="AK191" s="83" t="s">
        <v>30</v>
      </c>
      <c r="AL191" s="20" t="s">
        <v>30</v>
      </c>
      <c r="AM191" s="20" t="s">
        <v>30</v>
      </c>
      <c r="AN191" s="20" t="s">
        <v>30</v>
      </c>
      <c r="AO191" s="85" t="s">
        <v>30</v>
      </c>
      <c r="AP191" s="18" t="s">
        <v>30</v>
      </c>
      <c r="AQ191" s="17" t="s">
        <v>30</v>
      </c>
      <c r="AR191" s="17" t="s">
        <v>30</v>
      </c>
      <c r="AS191" s="17" t="s">
        <v>30</v>
      </c>
      <c r="AT191" s="16" t="s">
        <v>30</v>
      </c>
      <c r="AU191" s="18" t="s">
        <v>30</v>
      </c>
      <c r="AV191" s="17" t="s">
        <v>30</v>
      </c>
      <c r="AW191" s="17" t="s">
        <v>30</v>
      </c>
      <c r="AX191" s="17" t="s">
        <v>30</v>
      </c>
      <c r="AY191" s="16" t="s">
        <v>30</v>
      </c>
      <c r="AZ191" s="18" t="s">
        <v>30</v>
      </c>
      <c r="BA191" s="17" t="s">
        <v>30</v>
      </c>
      <c r="BB191" s="17" t="s">
        <v>30</v>
      </c>
      <c r="BC191" s="17" t="s">
        <v>30</v>
      </c>
      <c r="BD191" s="16" t="s">
        <v>30</v>
      </c>
      <c r="BE191" s="18" t="s">
        <v>30</v>
      </c>
      <c r="BF191" s="17" t="s">
        <v>30</v>
      </c>
      <c r="BG191" s="17" t="s">
        <v>30</v>
      </c>
      <c r="BH191" s="17" t="s">
        <v>30</v>
      </c>
      <c r="BI191" s="16" t="s">
        <v>30</v>
      </c>
      <c r="BJ191" s="18" t="s">
        <v>30</v>
      </c>
      <c r="BK191" s="17" t="s">
        <v>30</v>
      </c>
      <c r="BL191" s="17" t="s">
        <v>30</v>
      </c>
      <c r="BM191" s="17" t="s">
        <v>30</v>
      </c>
      <c r="BN191" s="16" t="s">
        <v>30</v>
      </c>
      <c r="BO191" s="86"/>
    </row>
    <row r="192" spans="1:67" x14ac:dyDescent="0.2">
      <c r="A192" s="61"/>
      <c r="B192" s="62"/>
      <c r="C192" s="102"/>
      <c r="D192" s="103"/>
      <c r="E192" s="103"/>
      <c r="F192" s="103"/>
      <c r="G192" s="103"/>
      <c r="H192" s="103"/>
      <c r="I192" s="119" t="b">
        <f t="shared" si="11"/>
        <v>0</v>
      </c>
      <c r="J192" s="68"/>
      <c r="K192" s="68"/>
      <c r="L192" s="26" t="s">
        <v>30</v>
      </c>
      <c r="M192" s="68" t="s">
        <v>30</v>
      </c>
      <c r="N192" s="25" t="s">
        <v>30</v>
      </c>
      <c r="O192" s="25" t="s">
        <v>30</v>
      </c>
      <c r="P192" s="82" t="s">
        <v>30</v>
      </c>
      <c r="Q192" s="83" t="s">
        <v>30</v>
      </c>
      <c r="R192" s="20" t="s">
        <v>30</v>
      </c>
      <c r="S192" s="20" t="s">
        <v>30</v>
      </c>
      <c r="T192" s="20" t="s">
        <v>30</v>
      </c>
      <c r="U192" s="85" t="s">
        <v>30</v>
      </c>
      <c r="V192" s="83" t="s">
        <v>30</v>
      </c>
      <c r="W192" s="20" t="s">
        <v>30</v>
      </c>
      <c r="X192" s="20" t="s">
        <v>30</v>
      </c>
      <c r="Y192" s="20" t="s">
        <v>30</v>
      </c>
      <c r="Z192" s="85" t="s">
        <v>30</v>
      </c>
      <c r="AA192" s="83" t="s">
        <v>30</v>
      </c>
      <c r="AB192" s="20" t="s">
        <v>30</v>
      </c>
      <c r="AC192" s="20" t="s">
        <v>30</v>
      </c>
      <c r="AD192" s="20" t="s">
        <v>30</v>
      </c>
      <c r="AE192" s="85" t="s">
        <v>30</v>
      </c>
      <c r="AF192" s="83" t="s">
        <v>30</v>
      </c>
      <c r="AG192" s="20" t="s">
        <v>30</v>
      </c>
      <c r="AH192" s="20" t="s">
        <v>30</v>
      </c>
      <c r="AI192" s="20" t="s">
        <v>30</v>
      </c>
      <c r="AJ192" s="85" t="s">
        <v>30</v>
      </c>
      <c r="AK192" s="83" t="s">
        <v>30</v>
      </c>
      <c r="AL192" s="20" t="s">
        <v>30</v>
      </c>
      <c r="AM192" s="20" t="s">
        <v>30</v>
      </c>
      <c r="AN192" s="20" t="s">
        <v>30</v>
      </c>
      <c r="AO192" s="85" t="s">
        <v>30</v>
      </c>
      <c r="AP192" s="18" t="s">
        <v>30</v>
      </c>
      <c r="AQ192" s="17" t="s">
        <v>30</v>
      </c>
      <c r="AR192" s="17" t="s">
        <v>30</v>
      </c>
      <c r="AS192" s="17" t="s">
        <v>30</v>
      </c>
      <c r="AT192" s="16" t="s">
        <v>30</v>
      </c>
      <c r="AU192" s="18" t="s">
        <v>30</v>
      </c>
      <c r="AV192" s="17" t="s">
        <v>30</v>
      </c>
      <c r="AW192" s="17" t="s">
        <v>30</v>
      </c>
      <c r="AX192" s="17" t="s">
        <v>30</v>
      </c>
      <c r="AY192" s="16" t="s">
        <v>30</v>
      </c>
      <c r="AZ192" s="18" t="s">
        <v>30</v>
      </c>
      <c r="BA192" s="17" t="s">
        <v>30</v>
      </c>
      <c r="BB192" s="17" t="s">
        <v>30</v>
      </c>
      <c r="BC192" s="17" t="s">
        <v>30</v>
      </c>
      <c r="BD192" s="16" t="s">
        <v>30</v>
      </c>
      <c r="BE192" s="18" t="s">
        <v>30</v>
      </c>
      <c r="BF192" s="17" t="s">
        <v>30</v>
      </c>
      <c r="BG192" s="17" t="s">
        <v>30</v>
      </c>
      <c r="BH192" s="17" t="s">
        <v>30</v>
      </c>
      <c r="BI192" s="16" t="s">
        <v>30</v>
      </c>
      <c r="BJ192" s="18" t="s">
        <v>30</v>
      </c>
      <c r="BK192" s="17" t="s">
        <v>30</v>
      </c>
      <c r="BL192" s="17" t="s">
        <v>30</v>
      </c>
      <c r="BM192" s="17" t="s">
        <v>30</v>
      </c>
      <c r="BN192" s="16" t="s">
        <v>30</v>
      </c>
      <c r="BO192" s="86"/>
    </row>
    <row r="193" spans="1:67" x14ac:dyDescent="0.2">
      <c r="A193" s="61"/>
      <c r="B193" s="62"/>
      <c r="C193" s="102"/>
      <c r="D193" s="103"/>
      <c r="E193" s="103"/>
      <c r="F193" s="103"/>
      <c r="G193" s="103"/>
      <c r="H193" s="103"/>
      <c r="I193" s="119" t="b">
        <f t="shared" si="11"/>
        <v>0</v>
      </c>
      <c r="J193" s="68"/>
      <c r="K193" s="68"/>
      <c r="L193" s="26" t="s">
        <v>30</v>
      </c>
      <c r="M193" s="68" t="s">
        <v>30</v>
      </c>
      <c r="N193" s="25" t="s">
        <v>30</v>
      </c>
      <c r="O193" s="25" t="s">
        <v>30</v>
      </c>
      <c r="P193" s="82" t="s">
        <v>30</v>
      </c>
      <c r="Q193" s="83" t="s">
        <v>30</v>
      </c>
      <c r="R193" s="20" t="s">
        <v>30</v>
      </c>
      <c r="S193" s="20" t="s">
        <v>30</v>
      </c>
      <c r="T193" s="20" t="s">
        <v>30</v>
      </c>
      <c r="U193" s="85" t="s">
        <v>30</v>
      </c>
      <c r="V193" s="83" t="s">
        <v>30</v>
      </c>
      <c r="W193" s="20" t="s">
        <v>30</v>
      </c>
      <c r="X193" s="20" t="s">
        <v>30</v>
      </c>
      <c r="Y193" s="20" t="s">
        <v>30</v>
      </c>
      <c r="Z193" s="85" t="s">
        <v>30</v>
      </c>
      <c r="AA193" s="83" t="s">
        <v>30</v>
      </c>
      <c r="AB193" s="20" t="s">
        <v>30</v>
      </c>
      <c r="AC193" s="20" t="s">
        <v>30</v>
      </c>
      <c r="AD193" s="20" t="s">
        <v>30</v>
      </c>
      <c r="AE193" s="85" t="s">
        <v>30</v>
      </c>
      <c r="AF193" s="83" t="s">
        <v>30</v>
      </c>
      <c r="AG193" s="20" t="s">
        <v>30</v>
      </c>
      <c r="AH193" s="20" t="s">
        <v>30</v>
      </c>
      <c r="AI193" s="20" t="s">
        <v>30</v>
      </c>
      <c r="AJ193" s="85" t="s">
        <v>30</v>
      </c>
      <c r="AK193" s="83" t="s">
        <v>30</v>
      </c>
      <c r="AL193" s="20" t="s">
        <v>30</v>
      </c>
      <c r="AM193" s="20" t="s">
        <v>30</v>
      </c>
      <c r="AN193" s="20" t="s">
        <v>30</v>
      </c>
      <c r="AO193" s="85" t="s">
        <v>30</v>
      </c>
      <c r="AP193" s="18" t="s">
        <v>30</v>
      </c>
      <c r="AQ193" s="17" t="s">
        <v>30</v>
      </c>
      <c r="AR193" s="17" t="s">
        <v>30</v>
      </c>
      <c r="AS193" s="17" t="s">
        <v>30</v>
      </c>
      <c r="AT193" s="16" t="s">
        <v>30</v>
      </c>
      <c r="AU193" s="18" t="s">
        <v>30</v>
      </c>
      <c r="AV193" s="17" t="s">
        <v>30</v>
      </c>
      <c r="AW193" s="17" t="s">
        <v>30</v>
      </c>
      <c r="AX193" s="17" t="s">
        <v>30</v>
      </c>
      <c r="AY193" s="16" t="s">
        <v>30</v>
      </c>
      <c r="AZ193" s="18" t="s">
        <v>30</v>
      </c>
      <c r="BA193" s="17" t="s">
        <v>30</v>
      </c>
      <c r="BB193" s="17" t="s">
        <v>30</v>
      </c>
      <c r="BC193" s="17" t="s">
        <v>30</v>
      </c>
      <c r="BD193" s="16" t="s">
        <v>30</v>
      </c>
      <c r="BE193" s="18" t="s">
        <v>30</v>
      </c>
      <c r="BF193" s="17" t="s">
        <v>30</v>
      </c>
      <c r="BG193" s="17" t="s">
        <v>30</v>
      </c>
      <c r="BH193" s="17" t="s">
        <v>30</v>
      </c>
      <c r="BI193" s="16" t="s">
        <v>30</v>
      </c>
      <c r="BJ193" s="18" t="s">
        <v>30</v>
      </c>
      <c r="BK193" s="17" t="s">
        <v>30</v>
      </c>
      <c r="BL193" s="17" t="s">
        <v>30</v>
      </c>
      <c r="BM193" s="17" t="s">
        <v>30</v>
      </c>
      <c r="BN193" s="16" t="s">
        <v>30</v>
      </c>
      <c r="BO193" s="86"/>
    </row>
    <row r="194" spans="1:67" x14ac:dyDescent="0.2">
      <c r="A194" s="61"/>
      <c r="B194" s="62"/>
      <c r="C194" s="102"/>
      <c r="D194" s="103"/>
      <c r="E194" s="103"/>
      <c r="F194" s="103"/>
      <c r="G194" s="103"/>
      <c r="H194" s="103"/>
      <c r="I194" s="119" t="b">
        <f t="shared" si="11"/>
        <v>0</v>
      </c>
      <c r="J194" s="68"/>
      <c r="K194" s="68"/>
      <c r="L194" s="26" t="s">
        <v>30</v>
      </c>
      <c r="M194" s="68" t="s">
        <v>30</v>
      </c>
      <c r="N194" s="25" t="s">
        <v>30</v>
      </c>
      <c r="O194" s="25" t="s">
        <v>30</v>
      </c>
      <c r="P194" s="82" t="s">
        <v>30</v>
      </c>
      <c r="Q194" s="83" t="s">
        <v>30</v>
      </c>
      <c r="R194" s="20" t="s">
        <v>30</v>
      </c>
      <c r="S194" s="20" t="s">
        <v>30</v>
      </c>
      <c r="T194" s="20" t="s">
        <v>30</v>
      </c>
      <c r="U194" s="85" t="s">
        <v>30</v>
      </c>
      <c r="V194" s="83" t="s">
        <v>30</v>
      </c>
      <c r="W194" s="20" t="s">
        <v>30</v>
      </c>
      <c r="X194" s="20" t="s">
        <v>30</v>
      </c>
      <c r="Y194" s="20" t="s">
        <v>30</v>
      </c>
      <c r="Z194" s="85" t="s">
        <v>30</v>
      </c>
      <c r="AA194" s="83" t="s">
        <v>30</v>
      </c>
      <c r="AB194" s="20" t="s">
        <v>30</v>
      </c>
      <c r="AC194" s="20" t="s">
        <v>30</v>
      </c>
      <c r="AD194" s="20" t="s">
        <v>30</v>
      </c>
      <c r="AE194" s="85" t="s">
        <v>30</v>
      </c>
      <c r="AF194" s="83" t="s">
        <v>30</v>
      </c>
      <c r="AG194" s="20" t="s">
        <v>30</v>
      </c>
      <c r="AH194" s="20" t="s">
        <v>30</v>
      </c>
      <c r="AI194" s="20" t="s">
        <v>30</v>
      </c>
      <c r="AJ194" s="85" t="s">
        <v>30</v>
      </c>
      <c r="AK194" s="83" t="s">
        <v>30</v>
      </c>
      <c r="AL194" s="20" t="s">
        <v>30</v>
      </c>
      <c r="AM194" s="20" t="s">
        <v>30</v>
      </c>
      <c r="AN194" s="20" t="s">
        <v>30</v>
      </c>
      <c r="AO194" s="85" t="s">
        <v>30</v>
      </c>
      <c r="AP194" s="18" t="s">
        <v>30</v>
      </c>
      <c r="AQ194" s="17" t="s">
        <v>30</v>
      </c>
      <c r="AR194" s="17" t="s">
        <v>30</v>
      </c>
      <c r="AS194" s="17" t="s">
        <v>30</v>
      </c>
      <c r="AT194" s="16" t="s">
        <v>30</v>
      </c>
      <c r="AU194" s="18" t="s">
        <v>30</v>
      </c>
      <c r="AV194" s="17" t="s">
        <v>30</v>
      </c>
      <c r="AW194" s="17" t="s">
        <v>30</v>
      </c>
      <c r="AX194" s="17" t="s">
        <v>30</v>
      </c>
      <c r="AY194" s="16" t="s">
        <v>30</v>
      </c>
      <c r="AZ194" s="18" t="s">
        <v>30</v>
      </c>
      <c r="BA194" s="17" t="s">
        <v>30</v>
      </c>
      <c r="BB194" s="17" t="s">
        <v>30</v>
      </c>
      <c r="BC194" s="17" t="s">
        <v>30</v>
      </c>
      <c r="BD194" s="16" t="s">
        <v>30</v>
      </c>
      <c r="BE194" s="18" t="s">
        <v>30</v>
      </c>
      <c r="BF194" s="17" t="s">
        <v>30</v>
      </c>
      <c r="BG194" s="17" t="s">
        <v>30</v>
      </c>
      <c r="BH194" s="17" t="s">
        <v>30</v>
      </c>
      <c r="BI194" s="16" t="s">
        <v>30</v>
      </c>
      <c r="BJ194" s="18" t="s">
        <v>30</v>
      </c>
      <c r="BK194" s="17" t="s">
        <v>30</v>
      </c>
      <c r="BL194" s="17" t="s">
        <v>30</v>
      </c>
      <c r="BM194" s="17" t="s">
        <v>30</v>
      </c>
      <c r="BN194" s="16" t="s">
        <v>30</v>
      </c>
      <c r="BO194" s="86"/>
    </row>
    <row r="195" spans="1:67" x14ac:dyDescent="0.2">
      <c r="A195" s="61"/>
      <c r="B195" s="62"/>
      <c r="C195" s="102"/>
      <c r="D195" s="103"/>
      <c r="E195" s="103"/>
      <c r="F195" s="103"/>
      <c r="G195" s="103"/>
      <c r="H195" s="103"/>
      <c r="I195" s="119" t="b">
        <f t="shared" si="11"/>
        <v>0</v>
      </c>
      <c r="J195" s="68"/>
      <c r="K195" s="68"/>
      <c r="L195" s="26" t="s">
        <v>30</v>
      </c>
      <c r="M195" s="68" t="s">
        <v>30</v>
      </c>
      <c r="N195" s="25" t="s">
        <v>30</v>
      </c>
      <c r="O195" s="25" t="s">
        <v>30</v>
      </c>
      <c r="P195" s="82" t="s">
        <v>30</v>
      </c>
      <c r="Q195" s="83" t="s">
        <v>30</v>
      </c>
      <c r="R195" s="20" t="s">
        <v>30</v>
      </c>
      <c r="S195" s="20" t="s">
        <v>30</v>
      </c>
      <c r="T195" s="20" t="s">
        <v>30</v>
      </c>
      <c r="U195" s="85" t="s">
        <v>30</v>
      </c>
      <c r="V195" s="83" t="s">
        <v>30</v>
      </c>
      <c r="W195" s="20" t="s">
        <v>30</v>
      </c>
      <c r="X195" s="20" t="s">
        <v>30</v>
      </c>
      <c r="Y195" s="20" t="s">
        <v>30</v>
      </c>
      <c r="Z195" s="85" t="s">
        <v>30</v>
      </c>
      <c r="AA195" s="83" t="s">
        <v>30</v>
      </c>
      <c r="AB195" s="20" t="s">
        <v>30</v>
      </c>
      <c r="AC195" s="20" t="s">
        <v>30</v>
      </c>
      <c r="AD195" s="20" t="s">
        <v>30</v>
      </c>
      <c r="AE195" s="85" t="s">
        <v>30</v>
      </c>
      <c r="AF195" s="83" t="s">
        <v>30</v>
      </c>
      <c r="AG195" s="20" t="s">
        <v>30</v>
      </c>
      <c r="AH195" s="20" t="s">
        <v>30</v>
      </c>
      <c r="AI195" s="20" t="s">
        <v>30</v>
      </c>
      <c r="AJ195" s="85" t="s">
        <v>30</v>
      </c>
      <c r="AK195" s="83" t="s">
        <v>30</v>
      </c>
      <c r="AL195" s="20" t="s">
        <v>30</v>
      </c>
      <c r="AM195" s="20" t="s">
        <v>30</v>
      </c>
      <c r="AN195" s="20" t="s">
        <v>30</v>
      </c>
      <c r="AO195" s="85" t="s">
        <v>30</v>
      </c>
      <c r="AP195" s="18" t="s">
        <v>30</v>
      </c>
      <c r="AQ195" s="17" t="s">
        <v>30</v>
      </c>
      <c r="AR195" s="17" t="s">
        <v>30</v>
      </c>
      <c r="AS195" s="17" t="s">
        <v>30</v>
      </c>
      <c r="AT195" s="16" t="s">
        <v>30</v>
      </c>
      <c r="AU195" s="18" t="s">
        <v>30</v>
      </c>
      <c r="AV195" s="17" t="s">
        <v>30</v>
      </c>
      <c r="AW195" s="17" t="s">
        <v>30</v>
      </c>
      <c r="AX195" s="17" t="s">
        <v>30</v>
      </c>
      <c r="AY195" s="16" t="s">
        <v>30</v>
      </c>
      <c r="AZ195" s="18" t="s">
        <v>30</v>
      </c>
      <c r="BA195" s="17" t="s">
        <v>30</v>
      </c>
      <c r="BB195" s="17" t="s">
        <v>30</v>
      </c>
      <c r="BC195" s="17" t="s">
        <v>30</v>
      </c>
      <c r="BD195" s="16" t="s">
        <v>30</v>
      </c>
      <c r="BE195" s="18" t="s">
        <v>30</v>
      </c>
      <c r="BF195" s="17" t="s">
        <v>30</v>
      </c>
      <c r="BG195" s="17" t="s">
        <v>30</v>
      </c>
      <c r="BH195" s="17" t="s">
        <v>30</v>
      </c>
      <c r="BI195" s="16" t="s">
        <v>30</v>
      </c>
      <c r="BJ195" s="18" t="s">
        <v>30</v>
      </c>
      <c r="BK195" s="17" t="s">
        <v>30</v>
      </c>
      <c r="BL195" s="17" t="s">
        <v>30</v>
      </c>
      <c r="BM195" s="17" t="s">
        <v>30</v>
      </c>
      <c r="BN195" s="16" t="s">
        <v>30</v>
      </c>
      <c r="BO195" s="86"/>
    </row>
    <row r="196" spans="1:67" x14ac:dyDescent="0.2">
      <c r="A196" s="61"/>
      <c r="B196" s="62"/>
      <c r="C196" s="102"/>
      <c r="D196" s="103"/>
      <c r="E196" s="103"/>
      <c r="F196" s="103"/>
      <c r="G196" s="103"/>
      <c r="H196" s="103"/>
      <c r="I196" s="119" t="b">
        <f t="shared" si="11"/>
        <v>0</v>
      </c>
      <c r="J196" s="68"/>
      <c r="K196" s="68"/>
      <c r="L196" s="26" t="s">
        <v>30</v>
      </c>
      <c r="M196" s="68" t="s">
        <v>30</v>
      </c>
      <c r="N196" s="25" t="s">
        <v>30</v>
      </c>
      <c r="O196" s="25" t="s">
        <v>30</v>
      </c>
      <c r="P196" s="82" t="s">
        <v>30</v>
      </c>
      <c r="Q196" s="83" t="s">
        <v>30</v>
      </c>
      <c r="R196" s="20" t="s">
        <v>30</v>
      </c>
      <c r="S196" s="20" t="s">
        <v>30</v>
      </c>
      <c r="T196" s="20" t="s">
        <v>30</v>
      </c>
      <c r="U196" s="85" t="s">
        <v>30</v>
      </c>
      <c r="V196" s="83" t="s">
        <v>30</v>
      </c>
      <c r="W196" s="20" t="s">
        <v>30</v>
      </c>
      <c r="X196" s="20" t="s">
        <v>30</v>
      </c>
      <c r="Y196" s="20" t="s">
        <v>30</v>
      </c>
      <c r="Z196" s="85" t="s">
        <v>30</v>
      </c>
      <c r="AA196" s="83" t="s">
        <v>30</v>
      </c>
      <c r="AB196" s="20" t="s">
        <v>30</v>
      </c>
      <c r="AC196" s="20" t="s">
        <v>30</v>
      </c>
      <c r="AD196" s="20" t="s">
        <v>30</v>
      </c>
      <c r="AE196" s="85" t="s">
        <v>30</v>
      </c>
      <c r="AF196" s="83" t="s">
        <v>30</v>
      </c>
      <c r="AG196" s="20" t="s">
        <v>30</v>
      </c>
      <c r="AH196" s="20" t="s">
        <v>30</v>
      </c>
      <c r="AI196" s="20" t="s">
        <v>30</v>
      </c>
      <c r="AJ196" s="85" t="s">
        <v>30</v>
      </c>
      <c r="AK196" s="83" t="s">
        <v>30</v>
      </c>
      <c r="AL196" s="20" t="s">
        <v>30</v>
      </c>
      <c r="AM196" s="20" t="s">
        <v>30</v>
      </c>
      <c r="AN196" s="20" t="s">
        <v>30</v>
      </c>
      <c r="AO196" s="85" t="s">
        <v>30</v>
      </c>
      <c r="AP196" s="18" t="s">
        <v>30</v>
      </c>
      <c r="AQ196" s="17" t="s">
        <v>30</v>
      </c>
      <c r="AR196" s="17" t="s">
        <v>30</v>
      </c>
      <c r="AS196" s="17" t="s">
        <v>30</v>
      </c>
      <c r="AT196" s="16" t="s">
        <v>30</v>
      </c>
      <c r="AU196" s="18" t="s">
        <v>30</v>
      </c>
      <c r="AV196" s="17" t="s">
        <v>30</v>
      </c>
      <c r="AW196" s="17" t="s">
        <v>30</v>
      </c>
      <c r="AX196" s="17" t="s">
        <v>30</v>
      </c>
      <c r="AY196" s="16" t="s">
        <v>30</v>
      </c>
      <c r="AZ196" s="18" t="s">
        <v>30</v>
      </c>
      <c r="BA196" s="17" t="s">
        <v>30</v>
      </c>
      <c r="BB196" s="17" t="s">
        <v>30</v>
      </c>
      <c r="BC196" s="17" t="s">
        <v>30</v>
      </c>
      <c r="BD196" s="16" t="s">
        <v>30</v>
      </c>
      <c r="BE196" s="18" t="s">
        <v>30</v>
      </c>
      <c r="BF196" s="17" t="s">
        <v>30</v>
      </c>
      <c r="BG196" s="17" t="s">
        <v>30</v>
      </c>
      <c r="BH196" s="17" t="s">
        <v>30</v>
      </c>
      <c r="BI196" s="16" t="s">
        <v>30</v>
      </c>
      <c r="BJ196" s="18" t="s">
        <v>30</v>
      </c>
      <c r="BK196" s="17" t="s">
        <v>30</v>
      </c>
      <c r="BL196" s="17" t="s">
        <v>30</v>
      </c>
      <c r="BM196" s="17" t="s">
        <v>30</v>
      </c>
      <c r="BN196" s="16" t="s">
        <v>30</v>
      </c>
      <c r="BO196" s="86"/>
    </row>
    <row r="197" spans="1:67" x14ac:dyDescent="0.2">
      <c r="A197" s="61"/>
      <c r="B197" s="62"/>
      <c r="C197" s="102"/>
      <c r="D197" s="103"/>
      <c r="E197" s="103"/>
      <c r="F197" s="103"/>
      <c r="G197" s="103"/>
      <c r="H197" s="103"/>
      <c r="I197" s="119" t="b">
        <f t="shared" si="11"/>
        <v>0</v>
      </c>
      <c r="J197" s="68"/>
      <c r="K197" s="68"/>
      <c r="L197" s="26" t="s">
        <v>30</v>
      </c>
      <c r="M197" s="68" t="s">
        <v>30</v>
      </c>
      <c r="N197" s="25" t="s">
        <v>30</v>
      </c>
      <c r="O197" s="25" t="s">
        <v>30</v>
      </c>
      <c r="P197" s="82" t="s">
        <v>30</v>
      </c>
      <c r="Q197" s="83" t="s">
        <v>30</v>
      </c>
      <c r="R197" s="20" t="s">
        <v>30</v>
      </c>
      <c r="S197" s="20" t="s">
        <v>30</v>
      </c>
      <c r="T197" s="20" t="s">
        <v>30</v>
      </c>
      <c r="U197" s="85" t="s">
        <v>30</v>
      </c>
      <c r="V197" s="83" t="s">
        <v>30</v>
      </c>
      <c r="W197" s="20" t="s">
        <v>30</v>
      </c>
      <c r="X197" s="20" t="s">
        <v>30</v>
      </c>
      <c r="Y197" s="20" t="s">
        <v>30</v>
      </c>
      <c r="Z197" s="85" t="s">
        <v>30</v>
      </c>
      <c r="AA197" s="83" t="s">
        <v>30</v>
      </c>
      <c r="AB197" s="20" t="s">
        <v>30</v>
      </c>
      <c r="AC197" s="20" t="s">
        <v>30</v>
      </c>
      <c r="AD197" s="20" t="s">
        <v>30</v>
      </c>
      <c r="AE197" s="85" t="s">
        <v>30</v>
      </c>
      <c r="AF197" s="83" t="s">
        <v>30</v>
      </c>
      <c r="AG197" s="20" t="s">
        <v>30</v>
      </c>
      <c r="AH197" s="20" t="s">
        <v>30</v>
      </c>
      <c r="AI197" s="20" t="s">
        <v>30</v>
      </c>
      <c r="AJ197" s="85" t="s">
        <v>30</v>
      </c>
      <c r="AK197" s="83" t="s">
        <v>30</v>
      </c>
      <c r="AL197" s="20" t="s">
        <v>30</v>
      </c>
      <c r="AM197" s="20" t="s">
        <v>30</v>
      </c>
      <c r="AN197" s="20" t="s">
        <v>30</v>
      </c>
      <c r="AO197" s="85" t="s">
        <v>30</v>
      </c>
      <c r="AP197" s="18" t="s">
        <v>30</v>
      </c>
      <c r="AQ197" s="17" t="s">
        <v>30</v>
      </c>
      <c r="AR197" s="17" t="s">
        <v>30</v>
      </c>
      <c r="AS197" s="17" t="s">
        <v>30</v>
      </c>
      <c r="AT197" s="16" t="s">
        <v>30</v>
      </c>
      <c r="AU197" s="18" t="s">
        <v>30</v>
      </c>
      <c r="AV197" s="17" t="s">
        <v>30</v>
      </c>
      <c r="AW197" s="17" t="s">
        <v>30</v>
      </c>
      <c r="AX197" s="17" t="s">
        <v>30</v>
      </c>
      <c r="AY197" s="16" t="s">
        <v>30</v>
      </c>
      <c r="AZ197" s="18" t="s">
        <v>30</v>
      </c>
      <c r="BA197" s="17" t="s">
        <v>30</v>
      </c>
      <c r="BB197" s="17" t="s">
        <v>30</v>
      </c>
      <c r="BC197" s="17" t="s">
        <v>30</v>
      </c>
      <c r="BD197" s="16" t="s">
        <v>30</v>
      </c>
      <c r="BE197" s="18" t="s">
        <v>30</v>
      </c>
      <c r="BF197" s="17" t="s">
        <v>30</v>
      </c>
      <c r="BG197" s="17" t="s">
        <v>30</v>
      </c>
      <c r="BH197" s="17" t="s">
        <v>30</v>
      </c>
      <c r="BI197" s="16" t="s">
        <v>30</v>
      </c>
      <c r="BJ197" s="18" t="s">
        <v>30</v>
      </c>
      <c r="BK197" s="17" t="s">
        <v>30</v>
      </c>
      <c r="BL197" s="17" t="s">
        <v>30</v>
      </c>
      <c r="BM197" s="17" t="s">
        <v>30</v>
      </c>
      <c r="BN197" s="16" t="s">
        <v>30</v>
      </c>
      <c r="BO197" s="86"/>
    </row>
    <row r="198" spans="1:67" x14ac:dyDescent="0.2">
      <c r="A198" s="61"/>
      <c r="B198" s="62"/>
      <c r="C198" s="102"/>
      <c r="D198" s="103"/>
      <c r="E198" s="103"/>
      <c r="F198" s="103"/>
      <c r="G198" s="103"/>
      <c r="H198" s="103"/>
      <c r="I198" s="119" t="b">
        <f t="shared" si="11"/>
        <v>0</v>
      </c>
      <c r="J198" s="68"/>
      <c r="K198" s="68"/>
      <c r="L198" s="26" t="s">
        <v>30</v>
      </c>
      <c r="M198" s="68" t="s">
        <v>30</v>
      </c>
      <c r="N198" s="25" t="s">
        <v>30</v>
      </c>
      <c r="O198" s="25" t="s">
        <v>30</v>
      </c>
      <c r="P198" s="82" t="s">
        <v>30</v>
      </c>
      <c r="Q198" s="83" t="s">
        <v>30</v>
      </c>
      <c r="R198" s="20" t="s">
        <v>30</v>
      </c>
      <c r="S198" s="20" t="s">
        <v>30</v>
      </c>
      <c r="T198" s="20" t="s">
        <v>30</v>
      </c>
      <c r="U198" s="85" t="s">
        <v>30</v>
      </c>
      <c r="V198" s="83" t="s">
        <v>30</v>
      </c>
      <c r="W198" s="20" t="s">
        <v>30</v>
      </c>
      <c r="X198" s="20" t="s">
        <v>30</v>
      </c>
      <c r="Y198" s="20" t="s">
        <v>30</v>
      </c>
      <c r="Z198" s="85" t="s">
        <v>30</v>
      </c>
      <c r="AA198" s="83" t="s">
        <v>30</v>
      </c>
      <c r="AB198" s="20" t="s">
        <v>30</v>
      </c>
      <c r="AC198" s="20" t="s">
        <v>30</v>
      </c>
      <c r="AD198" s="20" t="s">
        <v>30</v>
      </c>
      <c r="AE198" s="85" t="s">
        <v>30</v>
      </c>
      <c r="AF198" s="83" t="s">
        <v>30</v>
      </c>
      <c r="AG198" s="20" t="s">
        <v>30</v>
      </c>
      <c r="AH198" s="20" t="s">
        <v>30</v>
      </c>
      <c r="AI198" s="20" t="s">
        <v>30</v>
      </c>
      <c r="AJ198" s="85" t="s">
        <v>30</v>
      </c>
      <c r="AK198" s="83" t="s">
        <v>30</v>
      </c>
      <c r="AL198" s="20" t="s">
        <v>30</v>
      </c>
      <c r="AM198" s="20" t="s">
        <v>30</v>
      </c>
      <c r="AN198" s="20" t="s">
        <v>30</v>
      </c>
      <c r="AO198" s="85" t="s">
        <v>30</v>
      </c>
      <c r="AP198" s="18" t="s">
        <v>30</v>
      </c>
      <c r="AQ198" s="17" t="s">
        <v>30</v>
      </c>
      <c r="AR198" s="17" t="s">
        <v>30</v>
      </c>
      <c r="AS198" s="17" t="s">
        <v>30</v>
      </c>
      <c r="AT198" s="16" t="s">
        <v>30</v>
      </c>
      <c r="AU198" s="18" t="s">
        <v>30</v>
      </c>
      <c r="AV198" s="17" t="s">
        <v>30</v>
      </c>
      <c r="AW198" s="17" t="s">
        <v>30</v>
      </c>
      <c r="AX198" s="17" t="s">
        <v>30</v>
      </c>
      <c r="AY198" s="16" t="s">
        <v>30</v>
      </c>
      <c r="AZ198" s="18" t="s">
        <v>30</v>
      </c>
      <c r="BA198" s="17" t="s">
        <v>30</v>
      </c>
      <c r="BB198" s="17" t="s">
        <v>30</v>
      </c>
      <c r="BC198" s="17" t="s">
        <v>30</v>
      </c>
      <c r="BD198" s="16" t="s">
        <v>30</v>
      </c>
      <c r="BE198" s="18" t="s">
        <v>30</v>
      </c>
      <c r="BF198" s="17" t="s">
        <v>30</v>
      </c>
      <c r="BG198" s="17" t="s">
        <v>30</v>
      </c>
      <c r="BH198" s="17" t="s">
        <v>30</v>
      </c>
      <c r="BI198" s="16" t="s">
        <v>30</v>
      </c>
      <c r="BJ198" s="18" t="s">
        <v>30</v>
      </c>
      <c r="BK198" s="17" t="s">
        <v>30</v>
      </c>
      <c r="BL198" s="17" t="s">
        <v>30</v>
      </c>
      <c r="BM198" s="17" t="s">
        <v>30</v>
      </c>
      <c r="BN198" s="16" t="s">
        <v>30</v>
      </c>
      <c r="BO198" s="86"/>
    </row>
    <row r="199" spans="1:67" x14ac:dyDescent="0.2">
      <c r="A199" s="61"/>
      <c r="B199" s="62"/>
      <c r="C199" s="102"/>
      <c r="D199" s="103"/>
      <c r="E199" s="103"/>
      <c r="F199" s="103"/>
      <c r="G199" s="103"/>
      <c r="H199" s="103"/>
      <c r="I199" s="119" t="b">
        <f t="shared" si="11"/>
        <v>0</v>
      </c>
      <c r="J199" s="68"/>
      <c r="K199" s="68"/>
      <c r="L199" s="26" t="s">
        <v>30</v>
      </c>
      <c r="M199" s="68" t="s">
        <v>30</v>
      </c>
      <c r="N199" s="25" t="s">
        <v>30</v>
      </c>
      <c r="O199" s="25" t="s">
        <v>30</v>
      </c>
      <c r="P199" s="82" t="s">
        <v>30</v>
      </c>
      <c r="Q199" s="83" t="s">
        <v>30</v>
      </c>
      <c r="R199" s="20" t="s">
        <v>30</v>
      </c>
      <c r="S199" s="20" t="s">
        <v>30</v>
      </c>
      <c r="T199" s="20" t="s">
        <v>30</v>
      </c>
      <c r="U199" s="85" t="s">
        <v>30</v>
      </c>
      <c r="V199" s="83" t="s">
        <v>30</v>
      </c>
      <c r="W199" s="20" t="s">
        <v>30</v>
      </c>
      <c r="X199" s="20" t="s">
        <v>30</v>
      </c>
      <c r="Y199" s="20" t="s">
        <v>30</v>
      </c>
      <c r="Z199" s="85" t="s">
        <v>30</v>
      </c>
      <c r="AA199" s="83" t="s">
        <v>30</v>
      </c>
      <c r="AB199" s="20" t="s">
        <v>30</v>
      </c>
      <c r="AC199" s="20" t="s">
        <v>30</v>
      </c>
      <c r="AD199" s="20" t="s">
        <v>30</v>
      </c>
      <c r="AE199" s="85" t="s">
        <v>30</v>
      </c>
      <c r="AF199" s="83" t="s">
        <v>30</v>
      </c>
      <c r="AG199" s="20" t="s">
        <v>30</v>
      </c>
      <c r="AH199" s="20" t="s">
        <v>30</v>
      </c>
      <c r="AI199" s="20" t="s">
        <v>30</v>
      </c>
      <c r="AJ199" s="85" t="s">
        <v>30</v>
      </c>
      <c r="AK199" s="83" t="s">
        <v>30</v>
      </c>
      <c r="AL199" s="20" t="s">
        <v>30</v>
      </c>
      <c r="AM199" s="20" t="s">
        <v>30</v>
      </c>
      <c r="AN199" s="20" t="s">
        <v>30</v>
      </c>
      <c r="AO199" s="85" t="s">
        <v>30</v>
      </c>
      <c r="AP199" s="18" t="s">
        <v>30</v>
      </c>
      <c r="AQ199" s="17" t="s">
        <v>30</v>
      </c>
      <c r="AR199" s="17" t="s">
        <v>30</v>
      </c>
      <c r="AS199" s="17" t="s">
        <v>30</v>
      </c>
      <c r="AT199" s="16" t="s">
        <v>30</v>
      </c>
      <c r="AU199" s="18" t="s">
        <v>30</v>
      </c>
      <c r="AV199" s="17" t="s">
        <v>30</v>
      </c>
      <c r="AW199" s="17" t="s">
        <v>30</v>
      </c>
      <c r="AX199" s="17" t="s">
        <v>30</v>
      </c>
      <c r="AY199" s="16" t="s">
        <v>30</v>
      </c>
      <c r="AZ199" s="18" t="s">
        <v>30</v>
      </c>
      <c r="BA199" s="17" t="s">
        <v>30</v>
      </c>
      <c r="BB199" s="17" t="s">
        <v>30</v>
      </c>
      <c r="BC199" s="17" t="s">
        <v>30</v>
      </c>
      <c r="BD199" s="16" t="s">
        <v>30</v>
      </c>
      <c r="BE199" s="18" t="s">
        <v>30</v>
      </c>
      <c r="BF199" s="17" t="s">
        <v>30</v>
      </c>
      <c r="BG199" s="17" t="s">
        <v>30</v>
      </c>
      <c r="BH199" s="17" t="s">
        <v>30</v>
      </c>
      <c r="BI199" s="16" t="s">
        <v>30</v>
      </c>
      <c r="BJ199" s="18" t="s">
        <v>30</v>
      </c>
      <c r="BK199" s="17" t="s">
        <v>30</v>
      </c>
      <c r="BL199" s="17" t="s">
        <v>30</v>
      </c>
      <c r="BM199" s="17" t="s">
        <v>30</v>
      </c>
      <c r="BN199" s="16" t="s">
        <v>30</v>
      </c>
      <c r="BO199" s="86"/>
    </row>
    <row r="200" spans="1:67" x14ac:dyDescent="0.2">
      <c r="A200" s="61"/>
      <c r="B200" s="62"/>
      <c r="C200" s="102"/>
      <c r="D200" s="103"/>
      <c r="E200" s="103"/>
      <c r="F200" s="103"/>
      <c r="G200" s="103"/>
      <c r="H200" s="103"/>
      <c r="I200" s="119" t="b">
        <f t="shared" si="11"/>
        <v>0</v>
      </c>
      <c r="J200" s="68"/>
      <c r="K200" s="68"/>
      <c r="L200" s="26" t="s">
        <v>30</v>
      </c>
      <c r="M200" s="68" t="s">
        <v>30</v>
      </c>
      <c r="N200" s="25" t="s">
        <v>30</v>
      </c>
      <c r="O200" s="25" t="s">
        <v>30</v>
      </c>
      <c r="P200" s="82" t="s">
        <v>30</v>
      </c>
      <c r="Q200" s="83" t="s">
        <v>30</v>
      </c>
      <c r="R200" s="20" t="s">
        <v>30</v>
      </c>
      <c r="S200" s="20" t="s">
        <v>30</v>
      </c>
      <c r="T200" s="20" t="s">
        <v>30</v>
      </c>
      <c r="U200" s="85" t="s">
        <v>30</v>
      </c>
      <c r="V200" s="83" t="s">
        <v>30</v>
      </c>
      <c r="W200" s="20" t="s">
        <v>30</v>
      </c>
      <c r="X200" s="20" t="s">
        <v>30</v>
      </c>
      <c r="Y200" s="20" t="s">
        <v>30</v>
      </c>
      <c r="Z200" s="85" t="s">
        <v>30</v>
      </c>
      <c r="AA200" s="83" t="s">
        <v>30</v>
      </c>
      <c r="AB200" s="20" t="s">
        <v>30</v>
      </c>
      <c r="AC200" s="20" t="s">
        <v>30</v>
      </c>
      <c r="AD200" s="20" t="s">
        <v>30</v>
      </c>
      <c r="AE200" s="85" t="s">
        <v>30</v>
      </c>
      <c r="AF200" s="83" t="s">
        <v>30</v>
      </c>
      <c r="AG200" s="20" t="s">
        <v>30</v>
      </c>
      <c r="AH200" s="20" t="s">
        <v>30</v>
      </c>
      <c r="AI200" s="20" t="s">
        <v>30</v>
      </c>
      <c r="AJ200" s="85" t="s">
        <v>30</v>
      </c>
      <c r="AK200" s="83" t="s">
        <v>30</v>
      </c>
      <c r="AL200" s="20" t="s">
        <v>30</v>
      </c>
      <c r="AM200" s="20" t="s">
        <v>30</v>
      </c>
      <c r="AN200" s="20" t="s">
        <v>30</v>
      </c>
      <c r="AO200" s="85" t="s">
        <v>30</v>
      </c>
      <c r="AP200" s="18" t="s">
        <v>30</v>
      </c>
      <c r="AQ200" s="17" t="s">
        <v>30</v>
      </c>
      <c r="AR200" s="17" t="s">
        <v>30</v>
      </c>
      <c r="AS200" s="17" t="s">
        <v>30</v>
      </c>
      <c r="AT200" s="16" t="s">
        <v>30</v>
      </c>
      <c r="AU200" s="18" t="s">
        <v>30</v>
      </c>
      <c r="AV200" s="17" t="s">
        <v>30</v>
      </c>
      <c r="AW200" s="17" t="s">
        <v>30</v>
      </c>
      <c r="AX200" s="17" t="s">
        <v>30</v>
      </c>
      <c r="AY200" s="16" t="s">
        <v>30</v>
      </c>
      <c r="AZ200" s="18" t="s">
        <v>30</v>
      </c>
      <c r="BA200" s="17" t="s">
        <v>30</v>
      </c>
      <c r="BB200" s="17" t="s">
        <v>30</v>
      </c>
      <c r="BC200" s="17" t="s">
        <v>30</v>
      </c>
      <c r="BD200" s="16" t="s">
        <v>30</v>
      </c>
      <c r="BE200" s="18" t="s">
        <v>30</v>
      </c>
      <c r="BF200" s="17" t="s">
        <v>30</v>
      </c>
      <c r="BG200" s="17" t="s">
        <v>30</v>
      </c>
      <c r="BH200" s="17" t="s">
        <v>30</v>
      </c>
      <c r="BI200" s="16" t="s">
        <v>30</v>
      </c>
      <c r="BJ200" s="18" t="s">
        <v>30</v>
      </c>
      <c r="BK200" s="17" t="s">
        <v>30</v>
      </c>
      <c r="BL200" s="17" t="s">
        <v>30</v>
      </c>
      <c r="BM200" s="17" t="s">
        <v>30</v>
      </c>
      <c r="BN200" s="16" t="s">
        <v>30</v>
      </c>
      <c r="BO200" s="86"/>
    </row>
    <row r="201" spans="1:67" x14ac:dyDescent="0.2">
      <c r="A201" s="61"/>
      <c r="B201" s="62"/>
      <c r="C201" s="102"/>
      <c r="D201" s="103"/>
      <c r="E201" s="103"/>
      <c r="F201" s="103"/>
      <c r="G201" s="103"/>
      <c r="H201" s="103"/>
      <c r="I201" s="119" t="b">
        <f t="shared" si="11"/>
        <v>0</v>
      </c>
      <c r="J201" s="68"/>
      <c r="K201" s="68"/>
      <c r="L201" s="26" t="s">
        <v>30</v>
      </c>
      <c r="M201" s="68" t="s">
        <v>30</v>
      </c>
      <c r="N201" s="25" t="s">
        <v>30</v>
      </c>
      <c r="O201" s="25" t="s">
        <v>30</v>
      </c>
      <c r="P201" s="82" t="s">
        <v>30</v>
      </c>
      <c r="Q201" s="83" t="s">
        <v>30</v>
      </c>
      <c r="R201" s="20" t="s">
        <v>30</v>
      </c>
      <c r="S201" s="20" t="s">
        <v>30</v>
      </c>
      <c r="T201" s="20" t="s">
        <v>30</v>
      </c>
      <c r="U201" s="85" t="s">
        <v>30</v>
      </c>
      <c r="V201" s="83" t="s">
        <v>30</v>
      </c>
      <c r="W201" s="20" t="s">
        <v>30</v>
      </c>
      <c r="X201" s="20" t="s">
        <v>30</v>
      </c>
      <c r="Y201" s="20" t="s">
        <v>30</v>
      </c>
      <c r="Z201" s="85" t="s">
        <v>30</v>
      </c>
      <c r="AA201" s="83" t="s">
        <v>30</v>
      </c>
      <c r="AB201" s="20" t="s">
        <v>30</v>
      </c>
      <c r="AC201" s="20" t="s">
        <v>30</v>
      </c>
      <c r="AD201" s="20" t="s">
        <v>30</v>
      </c>
      <c r="AE201" s="85" t="s">
        <v>30</v>
      </c>
      <c r="AF201" s="83" t="s">
        <v>30</v>
      </c>
      <c r="AG201" s="20" t="s">
        <v>30</v>
      </c>
      <c r="AH201" s="20" t="s">
        <v>30</v>
      </c>
      <c r="AI201" s="20" t="s">
        <v>30</v>
      </c>
      <c r="AJ201" s="85" t="s">
        <v>30</v>
      </c>
      <c r="AK201" s="83" t="s">
        <v>30</v>
      </c>
      <c r="AL201" s="20" t="s">
        <v>30</v>
      </c>
      <c r="AM201" s="20" t="s">
        <v>30</v>
      </c>
      <c r="AN201" s="20" t="s">
        <v>30</v>
      </c>
      <c r="AO201" s="85" t="s">
        <v>30</v>
      </c>
      <c r="AP201" s="18" t="s">
        <v>30</v>
      </c>
      <c r="AQ201" s="17" t="s">
        <v>30</v>
      </c>
      <c r="AR201" s="17" t="s">
        <v>30</v>
      </c>
      <c r="AS201" s="17" t="s">
        <v>30</v>
      </c>
      <c r="AT201" s="16" t="s">
        <v>30</v>
      </c>
      <c r="AU201" s="18" t="s">
        <v>30</v>
      </c>
      <c r="AV201" s="17" t="s">
        <v>30</v>
      </c>
      <c r="AW201" s="17" t="s">
        <v>30</v>
      </c>
      <c r="AX201" s="17" t="s">
        <v>30</v>
      </c>
      <c r="AY201" s="16" t="s">
        <v>30</v>
      </c>
      <c r="AZ201" s="18" t="s">
        <v>30</v>
      </c>
      <c r="BA201" s="17" t="s">
        <v>30</v>
      </c>
      <c r="BB201" s="17" t="s">
        <v>30</v>
      </c>
      <c r="BC201" s="17" t="s">
        <v>30</v>
      </c>
      <c r="BD201" s="16" t="s">
        <v>30</v>
      </c>
      <c r="BE201" s="18" t="s">
        <v>30</v>
      </c>
      <c r="BF201" s="17" t="s">
        <v>30</v>
      </c>
      <c r="BG201" s="17" t="s">
        <v>30</v>
      </c>
      <c r="BH201" s="17" t="s">
        <v>30</v>
      </c>
      <c r="BI201" s="16" t="s">
        <v>30</v>
      </c>
      <c r="BJ201" s="18" t="s">
        <v>30</v>
      </c>
      <c r="BK201" s="17" t="s">
        <v>30</v>
      </c>
      <c r="BL201" s="17" t="s">
        <v>30</v>
      </c>
      <c r="BM201" s="17" t="s">
        <v>30</v>
      </c>
      <c r="BN201" s="16" t="s">
        <v>30</v>
      </c>
      <c r="BO201" s="86"/>
    </row>
    <row r="202" spans="1:67" x14ac:dyDescent="0.2">
      <c r="A202" s="61"/>
      <c r="B202" s="62"/>
      <c r="C202" s="102"/>
      <c r="D202" s="103"/>
      <c r="E202" s="103"/>
      <c r="F202" s="103"/>
      <c r="G202" s="103"/>
      <c r="H202" s="103"/>
      <c r="I202" s="119" t="b">
        <f t="shared" si="11"/>
        <v>0</v>
      </c>
      <c r="J202" s="68"/>
      <c r="K202" s="68"/>
      <c r="L202" s="26" t="s">
        <v>30</v>
      </c>
      <c r="M202" s="68" t="s">
        <v>30</v>
      </c>
      <c r="N202" s="25" t="s">
        <v>30</v>
      </c>
      <c r="O202" s="25" t="s">
        <v>30</v>
      </c>
      <c r="P202" s="82" t="s">
        <v>30</v>
      </c>
      <c r="Q202" s="83" t="s">
        <v>30</v>
      </c>
      <c r="R202" s="20" t="s">
        <v>30</v>
      </c>
      <c r="S202" s="20" t="s">
        <v>30</v>
      </c>
      <c r="T202" s="20" t="s">
        <v>30</v>
      </c>
      <c r="U202" s="85" t="s">
        <v>30</v>
      </c>
      <c r="V202" s="83" t="s">
        <v>30</v>
      </c>
      <c r="W202" s="20" t="s">
        <v>30</v>
      </c>
      <c r="X202" s="20" t="s">
        <v>30</v>
      </c>
      <c r="Y202" s="20" t="s">
        <v>30</v>
      </c>
      <c r="Z202" s="85" t="s">
        <v>30</v>
      </c>
      <c r="AA202" s="83" t="s">
        <v>30</v>
      </c>
      <c r="AB202" s="20" t="s">
        <v>30</v>
      </c>
      <c r="AC202" s="20" t="s">
        <v>30</v>
      </c>
      <c r="AD202" s="20" t="s">
        <v>30</v>
      </c>
      <c r="AE202" s="85" t="s">
        <v>30</v>
      </c>
      <c r="AF202" s="83" t="s">
        <v>30</v>
      </c>
      <c r="AG202" s="20" t="s">
        <v>30</v>
      </c>
      <c r="AH202" s="20" t="s">
        <v>30</v>
      </c>
      <c r="AI202" s="20" t="s">
        <v>30</v>
      </c>
      <c r="AJ202" s="85" t="s">
        <v>30</v>
      </c>
      <c r="AK202" s="83" t="s">
        <v>30</v>
      </c>
      <c r="AL202" s="20" t="s">
        <v>30</v>
      </c>
      <c r="AM202" s="20" t="s">
        <v>30</v>
      </c>
      <c r="AN202" s="20" t="s">
        <v>30</v>
      </c>
      <c r="AO202" s="85" t="s">
        <v>30</v>
      </c>
      <c r="AP202" s="18" t="s">
        <v>30</v>
      </c>
      <c r="AQ202" s="17" t="s">
        <v>30</v>
      </c>
      <c r="AR202" s="17" t="s">
        <v>30</v>
      </c>
      <c r="AS202" s="17" t="s">
        <v>30</v>
      </c>
      <c r="AT202" s="16" t="s">
        <v>30</v>
      </c>
      <c r="AU202" s="18" t="s">
        <v>30</v>
      </c>
      <c r="AV202" s="17" t="s">
        <v>30</v>
      </c>
      <c r="AW202" s="17" t="s">
        <v>30</v>
      </c>
      <c r="AX202" s="17" t="s">
        <v>30</v>
      </c>
      <c r="AY202" s="16" t="s">
        <v>30</v>
      </c>
      <c r="AZ202" s="18" t="s">
        <v>30</v>
      </c>
      <c r="BA202" s="17" t="s">
        <v>30</v>
      </c>
      <c r="BB202" s="17" t="s">
        <v>30</v>
      </c>
      <c r="BC202" s="17" t="s">
        <v>30</v>
      </c>
      <c r="BD202" s="16" t="s">
        <v>30</v>
      </c>
      <c r="BE202" s="18" t="s">
        <v>30</v>
      </c>
      <c r="BF202" s="17" t="s">
        <v>30</v>
      </c>
      <c r="BG202" s="17" t="s">
        <v>30</v>
      </c>
      <c r="BH202" s="17" t="s">
        <v>30</v>
      </c>
      <c r="BI202" s="16" t="s">
        <v>30</v>
      </c>
      <c r="BJ202" s="18" t="s">
        <v>30</v>
      </c>
      <c r="BK202" s="17" t="s">
        <v>30</v>
      </c>
      <c r="BL202" s="17" t="s">
        <v>30</v>
      </c>
      <c r="BM202" s="17" t="s">
        <v>30</v>
      </c>
      <c r="BN202" s="16" t="s">
        <v>30</v>
      </c>
      <c r="BO202" s="86"/>
    </row>
    <row r="203" spans="1:67" x14ac:dyDescent="0.2">
      <c r="A203" s="61"/>
      <c r="B203" s="62"/>
      <c r="C203" s="102"/>
      <c r="D203" s="103"/>
      <c r="E203" s="103"/>
      <c r="F203" s="103"/>
      <c r="G203" s="103"/>
      <c r="H203" s="103"/>
      <c r="I203" s="119" t="b">
        <f t="shared" ref="I203:I266" si="12">AND(H203&lt;&gt;"Yes",OR(COUNTIF(L203:BN203,"Attended")&gt;0,COUNTIF(L203:BN203,"HalfDay")&gt;0))</f>
        <v>0</v>
      </c>
      <c r="J203" s="68"/>
      <c r="K203" s="68"/>
      <c r="L203" s="26" t="s">
        <v>30</v>
      </c>
      <c r="M203" s="68" t="s">
        <v>30</v>
      </c>
      <c r="N203" s="25" t="s">
        <v>30</v>
      </c>
      <c r="O203" s="25" t="s">
        <v>30</v>
      </c>
      <c r="P203" s="82" t="s">
        <v>30</v>
      </c>
      <c r="Q203" s="83" t="s">
        <v>30</v>
      </c>
      <c r="R203" s="20" t="s">
        <v>30</v>
      </c>
      <c r="S203" s="20" t="s">
        <v>30</v>
      </c>
      <c r="T203" s="20" t="s">
        <v>30</v>
      </c>
      <c r="U203" s="85" t="s">
        <v>30</v>
      </c>
      <c r="V203" s="83" t="s">
        <v>30</v>
      </c>
      <c r="W203" s="20" t="s">
        <v>30</v>
      </c>
      <c r="X203" s="20" t="s">
        <v>30</v>
      </c>
      <c r="Y203" s="20" t="s">
        <v>30</v>
      </c>
      <c r="Z203" s="85" t="s">
        <v>30</v>
      </c>
      <c r="AA203" s="83" t="s">
        <v>30</v>
      </c>
      <c r="AB203" s="20" t="s">
        <v>30</v>
      </c>
      <c r="AC203" s="20" t="s">
        <v>30</v>
      </c>
      <c r="AD203" s="20" t="s">
        <v>30</v>
      </c>
      <c r="AE203" s="85" t="s">
        <v>30</v>
      </c>
      <c r="AF203" s="83" t="s">
        <v>30</v>
      </c>
      <c r="AG203" s="20" t="s">
        <v>30</v>
      </c>
      <c r="AH203" s="20" t="s">
        <v>30</v>
      </c>
      <c r="AI203" s="20" t="s">
        <v>30</v>
      </c>
      <c r="AJ203" s="85" t="s">
        <v>30</v>
      </c>
      <c r="AK203" s="83" t="s">
        <v>30</v>
      </c>
      <c r="AL203" s="20" t="s">
        <v>30</v>
      </c>
      <c r="AM203" s="20" t="s">
        <v>30</v>
      </c>
      <c r="AN203" s="20" t="s">
        <v>30</v>
      </c>
      <c r="AO203" s="85" t="s">
        <v>30</v>
      </c>
      <c r="AP203" s="18" t="s">
        <v>30</v>
      </c>
      <c r="AQ203" s="17" t="s">
        <v>30</v>
      </c>
      <c r="AR203" s="17" t="s">
        <v>30</v>
      </c>
      <c r="AS203" s="17" t="s">
        <v>30</v>
      </c>
      <c r="AT203" s="16" t="s">
        <v>30</v>
      </c>
      <c r="AU203" s="18" t="s">
        <v>30</v>
      </c>
      <c r="AV203" s="17" t="s">
        <v>30</v>
      </c>
      <c r="AW203" s="17" t="s">
        <v>30</v>
      </c>
      <c r="AX203" s="17" t="s">
        <v>30</v>
      </c>
      <c r="AY203" s="16" t="s">
        <v>30</v>
      </c>
      <c r="AZ203" s="18" t="s">
        <v>30</v>
      </c>
      <c r="BA203" s="17" t="s">
        <v>30</v>
      </c>
      <c r="BB203" s="17" t="s">
        <v>30</v>
      </c>
      <c r="BC203" s="17" t="s">
        <v>30</v>
      </c>
      <c r="BD203" s="16" t="s">
        <v>30</v>
      </c>
      <c r="BE203" s="18" t="s">
        <v>30</v>
      </c>
      <c r="BF203" s="17" t="s">
        <v>30</v>
      </c>
      <c r="BG203" s="17" t="s">
        <v>30</v>
      </c>
      <c r="BH203" s="17" t="s">
        <v>30</v>
      </c>
      <c r="BI203" s="16" t="s">
        <v>30</v>
      </c>
      <c r="BJ203" s="18" t="s">
        <v>30</v>
      </c>
      <c r="BK203" s="17" t="s">
        <v>30</v>
      </c>
      <c r="BL203" s="17" t="s">
        <v>30</v>
      </c>
      <c r="BM203" s="17" t="s">
        <v>30</v>
      </c>
      <c r="BN203" s="16" t="s">
        <v>30</v>
      </c>
      <c r="BO203" s="86"/>
    </row>
    <row r="204" spans="1:67" x14ac:dyDescent="0.2">
      <c r="A204" s="61"/>
      <c r="B204" s="62"/>
      <c r="C204" s="102"/>
      <c r="D204" s="103"/>
      <c r="E204" s="103"/>
      <c r="F204" s="103"/>
      <c r="G204" s="103"/>
      <c r="H204" s="103"/>
      <c r="I204" s="119" t="b">
        <f t="shared" si="12"/>
        <v>0</v>
      </c>
      <c r="J204" s="68"/>
      <c r="K204" s="68"/>
      <c r="L204" s="26" t="s">
        <v>30</v>
      </c>
      <c r="M204" s="68" t="s">
        <v>30</v>
      </c>
      <c r="N204" s="25" t="s">
        <v>30</v>
      </c>
      <c r="O204" s="25" t="s">
        <v>30</v>
      </c>
      <c r="P204" s="82" t="s">
        <v>30</v>
      </c>
      <c r="Q204" s="83" t="s">
        <v>30</v>
      </c>
      <c r="R204" s="20" t="s">
        <v>30</v>
      </c>
      <c r="S204" s="20" t="s">
        <v>30</v>
      </c>
      <c r="T204" s="20" t="s">
        <v>30</v>
      </c>
      <c r="U204" s="85" t="s">
        <v>30</v>
      </c>
      <c r="V204" s="83" t="s">
        <v>30</v>
      </c>
      <c r="W204" s="20" t="s">
        <v>30</v>
      </c>
      <c r="X204" s="20" t="s">
        <v>30</v>
      </c>
      <c r="Y204" s="20" t="s">
        <v>30</v>
      </c>
      <c r="Z204" s="85" t="s">
        <v>30</v>
      </c>
      <c r="AA204" s="83" t="s">
        <v>30</v>
      </c>
      <c r="AB204" s="20" t="s">
        <v>30</v>
      </c>
      <c r="AC204" s="20" t="s">
        <v>30</v>
      </c>
      <c r="AD204" s="20" t="s">
        <v>30</v>
      </c>
      <c r="AE204" s="85" t="s">
        <v>30</v>
      </c>
      <c r="AF204" s="83" t="s">
        <v>30</v>
      </c>
      <c r="AG204" s="20" t="s">
        <v>30</v>
      </c>
      <c r="AH204" s="20" t="s">
        <v>30</v>
      </c>
      <c r="AI204" s="20" t="s">
        <v>30</v>
      </c>
      <c r="AJ204" s="85" t="s">
        <v>30</v>
      </c>
      <c r="AK204" s="83" t="s">
        <v>30</v>
      </c>
      <c r="AL204" s="20" t="s">
        <v>30</v>
      </c>
      <c r="AM204" s="20" t="s">
        <v>30</v>
      </c>
      <c r="AN204" s="20" t="s">
        <v>30</v>
      </c>
      <c r="AO204" s="85" t="s">
        <v>30</v>
      </c>
      <c r="AP204" s="18" t="s">
        <v>30</v>
      </c>
      <c r="AQ204" s="17" t="s">
        <v>30</v>
      </c>
      <c r="AR204" s="17" t="s">
        <v>30</v>
      </c>
      <c r="AS204" s="17" t="s">
        <v>30</v>
      </c>
      <c r="AT204" s="16" t="s">
        <v>30</v>
      </c>
      <c r="AU204" s="18" t="s">
        <v>30</v>
      </c>
      <c r="AV204" s="17" t="s">
        <v>30</v>
      </c>
      <c r="AW204" s="17" t="s">
        <v>30</v>
      </c>
      <c r="AX204" s="17" t="s">
        <v>30</v>
      </c>
      <c r="AY204" s="16" t="s">
        <v>30</v>
      </c>
      <c r="AZ204" s="18" t="s">
        <v>30</v>
      </c>
      <c r="BA204" s="17" t="s">
        <v>30</v>
      </c>
      <c r="BB204" s="17" t="s">
        <v>30</v>
      </c>
      <c r="BC204" s="17" t="s">
        <v>30</v>
      </c>
      <c r="BD204" s="16" t="s">
        <v>30</v>
      </c>
      <c r="BE204" s="18" t="s">
        <v>30</v>
      </c>
      <c r="BF204" s="17" t="s">
        <v>30</v>
      </c>
      <c r="BG204" s="17" t="s">
        <v>30</v>
      </c>
      <c r="BH204" s="17" t="s">
        <v>30</v>
      </c>
      <c r="BI204" s="16" t="s">
        <v>30</v>
      </c>
      <c r="BJ204" s="18" t="s">
        <v>30</v>
      </c>
      <c r="BK204" s="17" t="s">
        <v>30</v>
      </c>
      <c r="BL204" s="17" t="s">
        <v>30</v>
      </c>
      <c r="BM204" s="17" t="s">
        <v>30</v>
      </c>
      <c r="BN204" s="16" t="s">
        <v>30</v>
      </c>
      <c r="BO204" s="86"/>
    </row>
    <row r="205" spans="1:67" x14ac:dyDescent="0.2">
      <c r="A205" s="61"/>
      <c r="B205" s="62"/>
      <c r="C205" s="102"/>
      <c r="D205" s="103"/>
      <c r="E205" s="103"/>
      <c r="F205" s="103"/>
      <c r="G205" s="103"/>
      <c r="H205" s="103"/>
      <c r="I205" s="119" t="b">
        <f t="shared" si="12"/>
        <v>0</v>
      </c>
      <c r="J205" s="68"/>
      <c r="K205" s="68"/>
      <c r="L205" s="26" t="s">
        <v>30</v>
      </c>
      <c r="M205" s="68" t="s">
        <v>30</v>
      </c>
      <c r="N205" s="25" t="s">
        <v>30</v>
      </c>
      <c r="O205" s="25" t="s">
        <v>30</v>
      </c>
      <c r="P205" s="82" t="s">
        <v>30</v>
      </c>
      <c r="Q205" s="83" t="s">
        <v>30</v>
      </c>
      <c r="R205" s="20" t="s">
        <v>30</v>
      </c>
      <c r="S205" s="20" t="s">
        <v>30</v>
      </c>
      <c r="T205" s="20" t="s">
        <v>30</v>
      </c>
      <c r="U205" s="85" t="s">
        <v>30</v>
      </c>
      <c r="V205" s="83" t="s">
        <v>30</v>
      </c>
      <c r="W205" s="20" t="s">
        <v>30</v>
      </c>
      <c r="X205" s="20" t="s">
        <v>30</v>
      </c>
      <c r="Y205" s="20" t="s">
        <v>30</v>
      </c>
      <c r="Z205" s="85" t="s">
        <v>30</v>
      </c>
      <c r="AA205" s="83" t="s">
        <v>30</v>
      </c>
      <c r="AB205" s="20" t="s">
        <v>30</v>
      </c>
      <c r="AC205" s="20" t="s">
        <v>30</v>
      </c>
      <c r="AD205" s="20" t="s">
        <v>30</v>
      </c>
      <c r="AE205" s="85" t="s">
        <v>30</v>
      </c>
      <c r="AF205" s="83" t="s">
        <v>30</v>
      </c>
      <c r="AG205" s="20" t="s">
        <v>30</v>
      </c>
      <c r="AH205" s="20" t="s">
        <v>30</v>
      </c>
      <c r="AI205" s="20" t="s">
        <v>30</v>
      </c>
      <c r="AJ205" s="85" t="s">
        <v>30</v>
      </c>
      <c r="AK205" s="83" t="s">
        <v>30</v>
      </c>
      <c r="AL205" s="20" t="s">
        <v>30</v>
      </c>
      <c r="AM205" s="20" t="s">
        <v>30</v>
      </c>
      <c r="AN205" s="20" t="s">
        <v>30</v>
      </c>
      <c r="AO205" s="85" t="s">
        <v>30</v>
      </c>
      <c r="AP205" s="18" t="s">
        <v>30</v>
      </c>
      <c r="AQ205" s="17" t="s">
        <v>30</v>
      </c>
      <c r="AR205" s="17" t="s">
        <v>30</v>
      </c>
      <c r="AS205" s="17" t="s">
        <v>30</v>
      </c>
      <c r="AT205" s="16" t="s">
        <v>30</v>
      </c>
      <c r="AU205" s="18" t="s">
        <v>30</v>
      </c>
      <c r="AV205" s="17" t="s">
        <v>30</v>
      </c>
      <c r="AW205" s="17" t="s">
        <v>30</v>
      </c>
      <c r="AX205" s="17" t="s">
        <v>30</v>
      </c>
      <c r="AY205" s="16" t="s">
        <v>30</v>
      </c>
      <c r="AZ205" s="18" t="s">
        <v>30</v>
      </c>
      <c r="BA205" s="17" t="s">
        <v>30</v>
      </c>
      <c r="BB205" s="17" t="s">
        <v>30</v>
      </c>
      <c r="BC205" s="17" t="s">
        <v>30</v>
      </c>
      <c r="BD205" s="16" t="s">
        <v>30</v>
      </c>
      <c r="BE205" s="18" t="s">
        <v>30</v>
      </c>
      <c r="BF205" s="17" t="s">
        <v>30</v>
      </c>
      <c r="BG205" s="17" t="s">
        <v>30</v>
      </c>
      <c r="BH205" s="17" t="s">
        <v>30</v>
      </c>
      <c r="BI205" s="16" t="s">
        <v>30</v>
      </c>
      <c r="BJ205" s="18" t="s">
        <v>30</v>
      </c>
      <c r="BK205" s="17" t="s">
        <v>30</v>
      </c>
      <c r="BL205" s="17" t="s">
        <v>30</v>
      </c>
      <c r="BM205" s="17" t="s">
        <v>30</v>
      </c>
      <c r="BN205" s="16" t="s">
        <v>30</v>
      </c>
      <c r="BO205" s="86"/>
    </row>
    <row r="206" spans="1:67" x14ac:dyDescent="0.2">
      <c r="A206" s="61"/>
      <c r="B206" s="62"/>
      <c r="C206" s="102"/>
      <c r="D206" s="103"/>
      <c r="E206" s="103"/>
      <c r="F206" s="103"/>
      <c r="G206" s="103"/>
      <c r="H206" s="103"/>
      <c r="I206" s="119" t="b">
        <f t="shared" si="12"/>
        <v>0</v>
      </c>
      <c r="J206" s="68"/>
      <c r="K206" s="68"/>
      <c r="L206" s="26" t="s">
        <v>30</v>
      </c>
      <c r="M206" s="68" t="s">
        <v>30</v>
      </c>
      <c r="N206" s="25" t="s">
        <v>30</v>
      </c>
      <c r="O206" s="25" t="s">
        <v>30</v>
      </c>
      <c r="P206" s="82" t="s">
        <v>30</v>
      </c>
      <c r="Q206" s="83" t="s">
        <v>30</v>
      </c>
      <c r="R206" s="20" t="s">
        <v>30</v>
      </c>
      <c r="S206" s="20" t="s">
        <v>30</v>
      </c>
      <c r="T206" s="20" t="s">
        <v>30</v>
      </c>
      <c r="U206" s="85" t="s">
        <v>30</v>
      </c>
      <c r="V206" s="83" t="s">
        <v>30</v>
      </c>
      <c r="W206" s="20" t="s">
        <v>30</v>
      </c>
      <c r="X206" s="20" t="s">
        <v>30</v>
      </c>
      <c r="Y206" s="20" t="s">
        <v>30</v>
      </c>
      <c r="Z206" s="85" t="s">
        <v>30</v>
      </c>
      <c r="AA206" s="83" t="s">
        <v>30</v>
      </c>
      <c r="AB206" s="20" t="s">
        <v>30</v>
      </c>
      <c r="AC206" s="20" t="s">
        <v>30</v>
      </c>
      <c r="AD206" s="20" t="s">
        <v>30</v>
      </c>
      <c r="AE206" s="85" t="s">
        <v>30</v>
      </c>
      <c r="AF206" s="83" t="s">
        <v>30</v>
      </c>
      <c r="AG206" s="20" t="s">
        <v>30</v>
      </c>
      <c r="AH206" s="20" t="s">
        <v>30</v>
      </c>
      <c r="AI206" s="20" t="s">
        <v>30</v>
      </c>
      <c r="AJ206" s="85" t="s">
        <v>30</v>
      </c>
      <c r="AK206" s="83" t="s">
        <v>30</v>
      </c>
      <c r="AL206" s="20" t="s">
        <v>30</v>
      </c>
      <c r="AM206" s="20" t="s">
        <v>30</v>
      </c>
      <c r="AN206" s="20" t="s">
        <v>30</v>
      </c>
      <c r="AO206" s="85" t="s">
        <v>30</v>
      </c>
      <c r="AP206" s="18" t="s">
        <v>30</v>
      </c>
      <c r="AQ206" s="17" t="s">
        <v>30</v>
      </c>
      <c r="AR206" s="17" t="s">
        <v>30</v>
      </c>
      <c r="AS206" s="17" t="s">
        <v>30</v>
      </c>
      <c r="AT206" s="16" t="s">
        <v>30</v>
      </c>
      <c r="AU206" s="18" t="s">
        <v>30</v>
      </c>
      <c r="AV206" s="17" t="s">
        <v>30</v>
      </c>
      <c r="AW206" s="17" t="s">
        <v>30</v>
      </c>
      <c r="AX206" s="17" t="s">
        <v>30</v>
      </c>
      <c r="AY206" s="16" t="s">
        <v>30</v>
      </c>
      <c r="AZ206" s="18" t="s">
        <v>30</v>
      </c>
      <c r="BA206" s="17" t="s">
        <v>30</v>
      </c>
      <c r="BB206" s="17" t="s">
        <v>30</v>
      </c>
      <c r="BC206" s="17" t="s">
        <v>30</v>
      </c>
      <c r="BD206" s="16" t="s">
        <v>30</v>
      </c>
      <c r="BE206" s="18" t="s">
        <v>30</v>
      </c>
      <c r="BF206" s="17" t="s">
        <v>30</v>
      </c>
      <c r="BG206" s="17" t="s">
        <v>30</v>
      </c>
      <c r="BH206" s="17" t="s">
        <v>30</v>
      </c>
      <c r="BI206" s="16" t="s">
        <v>30</v>
      </c>
      <c r="BJ206" s="18" t="s">
        <v>30</v>
      </c>
      <c r="BK206" s="17" t="s">
        <v>30</v>
      </c>
      <c r="BL206" s="17" t="s">
        <v>30</v>
      </c>
      <c r="BM206" s="17" t="s">
        <v>30</v>
      </c>
      <c r="BN206" s="16" t="s">
        <v>30</v>
      </c>
      <c r="BO206" s="86"/>
    </row>
    <row r="207" spans="1:67" x14ac:dyDescent="0.2">
      <c r="A207" s="61"/>
      <c r="B207" s="62"/>
      <c r="C207" s="102"/>
      <c r="D207" s="103"/>
      <c r="E207" s="103"/>
      <c r="F207" s="103"/>
      <c r="G207" s="103"/>
      <c r="H207" s="103"/>
      <c r="I207" s="119" t="b">
        <f t="shared" si="12"/>
        <v>0</v>
      </c>
      <c r="J207" s="68"/>
      <c r="K207" s="68"/>
      <c r="L207" s="26" t="s">
        <v>30</v>
      </c>
      <c r="M207" s="68" t="s">
        <v>30</v>
      </c>
      <c r="N207" s="25" t="s">
        <v>30</v>
      </c>
      <c r="O207" s="25" t="s">
        <v>30</v>
      </c>
      <c r="P207" s="82" t="s">
        <v>30</v>
      </c>
      <c r="Q207" s="83" t="s">
        <v>30</v>
      </c>
      <c r="R207" s="20" t="s">
        <v>30</v>
      </c>
      <c r="S207" s="20" t="s">
        <v>30</v>
      </c>
      <c r="T207" s="20" t="s">
        <v>30</v>
      </c>
      <c r="U207" s="85" t="s">
        <v>30</v>
      </c>
      <c r="V207" s="83" t="s">
        <v>30</v>
      </c>
      <c r="W207" s="20" t="s">
        <v>30</v>
      </c>
      <c r="X207" s="20" t="s">
        <v>30</v>
      </c>
      <c r="Y207" s="20" t="s">
        <v>30</v>
      </c>
      <c r="Z207" s="85" t="s">
        <v>30</v>
      </c>
      <c r="AA207" s="83" t="s">
        <v>30</v>
      </c>
      <c r="AB207" s="20" t="s">
        <v>30</v>
      </c>
      <c r="AC207" s="20" t="s">
        <v>30</v>
      </c>
      <c r="AD207" s="20" t="s">
        <v>30</v>
      </c>
      <c r="AE207" s="85" t="s">
        <v>30</v>
      </c>
      <c r="AF207" s="83" t="s">
        <v>30</v>
      </c>
      <c r="AG207" s="20" t="s">
        <v>30</v>
      </c>
      <c r="AH207" s="20" t="s">
        <v>30</v>
      </c>
      <c r="AI207" s="20" t="s">
        <v>30</v>
      </c>
      <c r="AJ207" s="85" t="s">
        <v>30</v>
      </c>
      <c r="AK207" s="83" t="s">
        <v>30</v>
      </c>
      <c r="AL207" s="20" t="s">
        <v>30</v>
      </c>
      <c r="AM207" s="20" t="s">
        <v>30</v>
      </c>
      <c r="AN207" s="20" t="s">
        <v>30</v>
      </c>
      <c r="AO207" s="85" t="s">
        <v>30</v>
      </c>
      <c r="AP207" s="18" t="s">
        <v>30</v>
      </c>
      <c r="AQ207" s="17" t="s">
        <v>30</v>
      </c>
      <c r="AR207" s="17" t="s">
        <v>30</v>
      </c>
      <c r="AS207" s="17" t="s">
        <v>30</v>
      </c>
      <c r="AT207" s="16" t="s">
        <v>30</v>
      </c>
      <c r="AU207" s="18" t="s">
        <v>30</v>
      </c>
      <c r="AV207" s="17" t="s">
        <v>30</v>
      </c>
      <c r="AW207" s="17" t="s">
        <v>30</v>
      </c>
      <c r="AX207" s="17" t="s">
        <v>30</v>
      </c>
      <c r="AY207" s="16" t="s">
        <v>30</v>
      </c>
      <c r="AZ207" s="18" t="s">
        <v>30</v>
      </c>
      <c r="BA207" s="17" t="s">
        <v>30</v>
      </c>
      <c r="BB207" s="17" t="s">
        <v>30</v>
      </c>
      <c r="BC207" s="17" t="s">
        <v>30</v>
      </c>
      <c r="BD207" s="16" t="s">
        <v>30</v>
      </c>
      <c r="BE207" s="18" t="s">
        <v>30</v>
      </c>
      <c r="BF207" s="17" t="s">
        <v>30</v>
      </c>
      <c r="BG207" s="17" t="s">
        <v>30</v>
      </c>
      <c r="BH207" s="17" t="s">
        <v>30</v>
      </c>
      <c r="BI207" s="16" t="s">
        <v>30</v>
      </c>
      <c r="BJ207" s="18" t="s">
        <v>30</v>
      </c>
      <c r="BK207" s="17" t="s">
        <v>30</v>
      </c>
      <c r="BL207" s="17" t="s">
        <v>30</v>
      </c>
      <c r="BM207" s="17" t="s">
        <v>30</v>
      </c>
      <c r="BN207" s="16" t="s">
        <v>30</v>
      </c>
      <c r="BO207" s="86"/>
    </row>
    <row r="208" spans="1:67" x14ac:dyDescent="0.2">
      <c r="A208" s="61"/>
      <c r="B208" s="62"/>
      <c r="C208" s="102"/>
      <c r="D208" s="103"/>
      <c r="E208" s="103"/>
      <c r="F208" s="103"/>
      <c r="G208" s="103"/>
      <c r="H208" s="103"/>
      <c r="I208" s="119" t="b">
        <f t="shared" si="12"/>
        <v>0</v>
      </c>
      <c r="J208" s="68"/>
      <c r="K208" s="68"/>
      <c r="L208" s="26" t="s">
        <v>30</v>
      </c>
      <c r="M208" s="68" t="s">
        <v>30</v>
      </c>
      <c r="N208" s="25" t="s">
        <v>30</v>
      </c>
      <c r="O208" s="25" t="s">
        <v>30</v>
      </c>
      <c r="P208" s="82" t="s">
        <v>30</v>
      </c>
      <c r="Q208" s="83" t="s">
        <v>30</v>
      </c>
      <c r="R208" s="20" t="s">
        <v>30</v>
      </c>
      <c r="S208" s="20" t="s">
        <v>30</v>
      </c>
      <c r="T208" s="20" t="s">
        <v>30</v>
      </c>
      <c r="U208" s="85" t="s">
        <v>30</v>
      </c>
      <c r="V208" s="83" t="s">
        <v>30</v>
      </c>
      <c r="W208" s="20" t="s">
        <v>30</v>
      </c>
      <c r="X208" s="20" t="s">
        <v>30</v>
      </c>
      <c r="Y208" s="20" t="s">
        <v>30</v>
      </c>
      <c r="Z208" s="85" t="s">
        <v>30</v>
      </c>
      <c r="AA208" s="83" t="s">
        <v>30</v>
      </c>
      <c r="AB208" s="20" t="s">
        <v>30</v>
      </c>
      <c r="AC208" s="20" t="s">
        <v>30</v>
      </c>
      <c r="AD208" s="20" t="s">
        <v>30</v>
      </c>
      <c r="AE208" s="85" t="s">
        <v>30</v>
      </c>
      <c r="AF208" s="83" t="s">
        <v>30</v>
      </c>
      <c r="AG208" s="20" t="s">
        <v>30</v>
      </c>
      <c r="AH208" s="20" t="s">
        <v>30</v>
      </c>
      <c r="AI208" s="20" t="s">
        <v>30</v>
      </c>
      <c r="AJ208" s="85" t="s">
        <v>30</v>
      </c>
      <c r="AK208" s="83" t="s">
        <v>30</v>
      </c>
      <c r="AL208" s="20" t="s">
        <v>30</v>
      </c>
      <c r="AM208" s="20" t="s">
        <v>30</v>
      </c>
      <c r="AN208" s="20" t="s">
        <v>30</v>
      </c>
      <c r="AO208" s="85" t="s">
        <v>30</v>
      </c>
      <c r="AP208" s="18" t="s">
        <v>30</v>
      </c>
      <c r="AQ208" s="17" t="s">
        <v>30</v>
      </c>
      <c r="AR208" s="17" t="s">
        <v>30</v>
      </c>
      <c r="AS208" s="17" t="s">
        <v>30</v>
      </c>
      <c r="AT208" s="16" t="s">
        <v>30</v>
      </c>
      <c r="AU208" s="18" t="s">
        <v>30</v>
      </c>
      <c r="AV208" s="17" t="s">
        <v>30</v>
      </c>
      <c r="AW208" s="17" t="s">
        <v>30</v>
      </c>
      <c r="AX208" s="17" t="s">
        <v>30</v>
      </c>
      <c r="AY208" s="16" t="s">
        <v>30</v>
      </c>
      <c r="AZ208" s="18" t="s">
        <v>30</v>
      </c>
      <c r="BA208" s="17" t="s">
        <v>30</v>
      </c>
      <c r="BB208" s="17" t="s">
        <v>30</v>
      </c>
      <c r="BC208" s="17" t="s">
        <v>30</v>
      </c>
      <c r="BD208" s="16" t="s">
        <v>30</v>
      </c>
      <c r="BE208" s="18" t="s">
        <v>30</v>
      </c>
      <c r="BF208" s="17" t="s">
        <v>30</v>
      </c>
      <c r="BG208" s="17" t="s">
        <v>30</v>
      </c>
      <c r="BH208" s="17" t="s">
        <v>30</v>
      </c>
      <c r="BI208" s="16" t="s">
        <v>30</v>
      </c>
      <c r="BJ208" s="18" t="s">
        <v>30</v>
      </c>
      <c r="BK208" s="17" t="s">
        <v>30</v>
      </c>
      <c r="BL208" s="17" t="s">
        <v>30</v>
      </c>
      <c r="BM208" s="17" t="s">
        <v>30</v>
      </c>
      <c r="BN208" s="16" t="s">
        <v>30</v>
      </c>
      <c r="BO208" s="86"/>
    </row>
    <row r="209" spans="1:67" x14ac:dyDescent="0.2">
      <c r="A209" s="61"/>
      <c r="B209" s="62"/>
      <c r="C209" s="102"/>
      <c r="D209" s="103"/>
      <c r="E209" s="103"/>
      <c r="F209" s="103"/>
      <c r="G209" s="103"/>
      <c r="H209" s="103"/>
      <c r="I209" s="119" t="b">
        <f t="shared" si="12"/>
        <v>0</v>
      </c>
      <c r="J209" s="68"/>
      <c r="K209" s="68"/>
      <c r="L209" s="26" t="s">
        <v>30</v>
      </c>
      <c r="M209" s="68" t="s">
        <v>30</v>
      </c>
      <c r="N209" s="25" t="s">
        <v>30</v>
      </c>
      <c r="O209" s="25" t="s">
        <v>30</v>
      </c>
      <c r="P209" s="82" t="s">
        <v>30</v>
      </c>
      <c r="Q209" s="83" t="s">
        <v>30</v>
      </c>
      <c r="R209" s="20" t="s">
        <v>30</v>
      </c>
      <c r="S209" s="20" t="s">
        <v>30</v>
      </c>
      <c r="T209" s="20" t="s">
        <v>30</v>
      </c>
      <c r="U209" s="85" t="s">
        <v>30</v>
      </c>
      <c r="V209" s="83" t="s">
        <v>30</v>
      </c>
      <c r="W209" s="20" t="s">
        <v>30</v>
      </c>
      <c r="X209" s="20" t="s">
        <v>30</v>
      </c>
      <c r="Y209" s="20" t="s">
        <v>30</v>
      </c>
      <c r="Z209" s="85" t="s">
        <v>30</v>
      </c>
      <c r="AA209" s="83" t="s">
        <v>30</v>
      </c>
      <c r="AB209" s="20" t="s">
        <v>30</v>
      </c>
      <c r="AC209" s="20" t="s">
        <v>30</v>
      </c>
      <c r="AD209" s="20" t="s">
        <v>30</v>
      </c>
      <c r="AE209" s="85" t="s">
        <v>30</v>
      </c>
      <c r="AF209" s="83" t="s">
        <v>30</v>
      </c>
      <c r="AG209" s="20" t="s">
        <v>30</v>
      </c>
      <c r="AH209" s="20" t="s">
        <v>30</v>
      </c>
      <c r="AI209" s="20" t="s">
        <v>30</v>
      </c>
      <c r="AJ209" s="85" t="s">
        <v>30</v>
      </c>
      <c r="AK209" s="83" t="s">
        <v>30</v>
      </c>
      <c r="AL209" s="20" t="s">
        <v>30</v>
      </c>
      <c r="AM209" s="20" t="s">
        <v>30</v>
      </c>
      <c r="AN209" s="20" t="s">
        <v>30</v>
      </c>
      <c r="AO209" s="85" t="s">
        <v>30</v>
      </c>
      <c r="AP209" s="18" t="s">
        <v>30</v>
      </c>
      <c r="AQ209" s="17" t="s">
        <v>30</v>
      </c>
      <c r="AR209" s="17" t="s">
        <v>30</v>
      </c>
      <c r="AS209" s="17" t="s">
        <v>30</v>
      </c>
      <c r="AT209" s="16" t="s">
        <v>30</v>
      </c>
      <c r="AU209" s="18" t="s">
        <v>30</v>
      </c>
      <c r="AV209" s="17" t="s">
        <v>30</v>
      </c>
      <c r="AW209" s="17" t="s">
        <v>30</v>
      </c>
      <c r="AX209" s="17" t="s">
        <v>30</v>
      </c>
      <c r="AY209" s="16" t="s">
        <v>30</v>
      </c>
      <c r="AZ209" s="18" t="s">
        <v>30</v>
      </c>
      <c r="BA209" s="17" t="s">
        <v>30</v>
      </c>
      <c r="BB209" s="17" t="s">
        <v>30</v>
      </c>
      <c r="BC209" s="17" t="s">
        <v>30</v>
      </c>
      <c r="BD209" s="16" t="s">
        <v>30</v>
      </c>
      <c r="BE209" s="18" t="s">
        <v>30</v>
      </c>
      <c r="BF209" s="17" t="s">
        <v>30</v>
      </c>
      <c r="BG209" s="17" t="s">
        <v>30</v>
      </c>
      <c r="BH209" s="17" t="s">
        <v>30</v>
      </c>
      <c r="BI209" s="16" t="s">
        <v>30</v>
      </c>
      <c r="BJ209" s="18" t="s">
        <v>30</v>
      </c>
      <c r="BK209" s="17" t="s">
        <v>30</v>
      </c>
      <c r="BL209" s="17" t="s">
        <v>30</v>
      </c>
      <c r="BM209" s="17" t="s">
        <v>30</v>
      </c>
      <c r="BN209" s="16" t="s">
        <v>30</v>
      </c>
      <c r="BO209" s="86"/>
    </row>
    <row r="210" spans="1:67" x14ac:dyDescent="0.2">
      <c r="A210" s="61"/>
      <c r="B210" s="62"/>
      <c r="C210" s="102"/>
      <c r="D210" s="103"/>
      <c r="E210" s="103"/>
      <c r="F210" s="103"/>
      <c r="G210" s="103"/>
      <c r="H210" s="103"/>
      <c r="I210" s="119" t="b">
        <f t="shared" si="12"/>
        <v>0</v>
      </c>
      <c r="J210" s="68"/>
      <c r="K210" s="68"/>
      <c r="L210" s="26" t="s">
        <v>30</v>
      </c>
      <c r="M210" s="68" t="s">
        <v>30</v>
      </c>
      <c r="N210" s="25" t="s">
        <v>30</v>
      </c>
      <c r="O210" s="25" t="s">
        <v>30</v>
      </c>
      <c r="P210" s="82" t="s">
        <v>30</v>
      </c>
      <c r="Q210" s="83" t="s">
        <v>30</v>
      </c>
      <c r="R210" s="20" t="s">
        <v>30</v>
      </c>
      <c r="S210" s="20" t="s">
        <v>30</v>
      </c>
      <c r="T210" s="20" t="s">
        <v>30</v>
      </c>
      <c r="U210" s="85" t="s">
        <v>30</v>
      </c>
      <c r="V210" s="83" t="s">
        <v>30</v>
      </c>
      <c r="W210" s="20" t="s">
        <v>30</v>
      </c>
      <c r="X210" s="20" t="s">
        <v>30</v>
      </c>
      <c r="Y210" s="20" t="s">
        <v>30</v>
      </c>
      <c r="Z210" s="85" t="s">
        <v>30</v>
      </c>
      <c r="AA210" s="83" t="s">
        <v>30</v>
      </c>
      <c r="AB210" s="20" t="s">
        <v>30</v>
      </c>
      <c r="AC210" s="20" t="s">
        <v>30</v>
      </c>
      <c r="AD210" s="20" t="s">
        <v>30</v>
      </c>
      <c r="AE210" s="85" t="s">
        <v>30</v>
      </c>
      <c r="AF210" s="83" t="s">
        <v>30</v>
      </c>
      <c r="AG210" s="20" t="s">
        <v>30</v>
      </c>
      <c r="AH210" s="20" t="s">
        <v>30</v>
      </c>
      <c r="AI210" s="20" t="s">
        <v>30</v>
      </c>
      <c r="AJ210" s="85" t="s">
        <v>30</v>
      </c>
      <c r="AK210" s="83" t="s">
        <v>30</v>
      </c>
      <c r="AL210" s="20" t="s">
        <v>30</v>
      </c>
      <c r="AM210" s="20" t="s">
        <v>30</v>
      </c>
      <c r="AN210" s="20" t="s">
        <v>30</v>
      </c>
      <c r="AO210" s="85" t="s">
        <v>30</v>
      </c>
      <c r="AP210" s="18" t="s">
        <v>30</v>
      </c>
      <c r="AQ210" s="17" t="s">
        <v>30</v>
      </c>
      <c r="AR210" s="17" t="s">
        <v>30</v>
      </c>
      <c r="AS210" s="17" t="s">
        <v>30</v>
      </c>
      <c r="AT210" s="16" t="s">
        <v>30</v>
      </c>
      <c r="AU210" s="18" t="s">
        <v>30</v>
      </c>
      <c r="AV210" s="17" t="s">
        <v>30</v>
      </c>
      <c r="AW210" s="17" t="s">
        <v>30</v>
      </c>
      <c r="AX210" s="17" t="s">
        <v>30</v>
      </c>
      <c r="AY210" s="16" t="s">
        <v>30</v>
      </c>
      <c r="AZ210" s="18" t="s">
        <v>30</v>
      </c>
      <c r="BA210" s="17" t="s">
        <v>30</v>
      </c>
      <c r="BB210" s="17" t="s">
        <v>30</v>
      </c>
      <c r="BC210" s="17" t="s">
        <v>30</v>
      </c>
      <c r="BD210" s="16" t="s">
        <v>30</v>
      </c>
      <c r="BE210" s="18" t="s">
        <v>30</v>
      </c>
      <c r="BF210" s="17" t="s">
        <v>30</v>
      </c>
      <c r="BG210" s="17" t="s">
        <v>30</v>
      </c>
      <c r="BH210" s="17" t="s">
        <v>30</v>
      </c>
      <c r="BI210" s="16" t="s">
        <v>30</v>
      </c>
      <c r="BJ210" s="18" t="s">
        <v>30</v>
      </c>
      <c r="BK210" s="17" t="s">
        <v>30</v>
      </c>
      <c r="BL210" s="17" t="s">
        <v>30</v>
      </c>
      <c r="BM210" s="17" t="s">
        <v>30</v>
      </c>
      <c r="BN210" s="16" t="s">
        <v>30</v>
      </c>
      <c r="BO210" s="86"/>
    </row>
    <row r="211" spans="1:67" x14ac:dyDescent="0.2">
      <c r="A211" s="61"/>
      <c r="B211" s="62"/>
      <c r="C211" s="102"/>
      <c r="D211" s="103"/>
      <c r="E211" s="103"/>
      <c r="F211" s="103"/>
      <c r="G211" s="103"/>
      <c r="H211" s="103"/>
      <c r="I211" s="119" t="b">
        <f t="shared" si="12"/>
        <v>0</v>
      </c>
      <c r="J211" s="68"/>
      <c r="K211" s="68"/>
      <c r="L211" s="26" t="s">
        <v>30</v>
      </c>
      <c r="M211" s="68" t="s">
        <v>30</v>
      </c>
      <c r="N211" s="25" t="s">
        <v>30</v>
      </c>
      <c r="O211" s="25" t="s">
        <v>30</v>
      </c>
      <c r="P211" s="82" t="s">
        <v>30</v>
      </c>
      <c r="Q211" s="83" t="s">
        <v>30</v>
      </c>
      <c r="R211" s="20" t="s">
        <v>30</v>
      </c>
      <c r="S211" s="20" t="s">
        <v>30</v>
      </c>
      <c r="T211" s="20" t="s">
        <v>30</v>
      </c>
      <c r="U211" s="85" t="s">
        <v>30</v>
      </c>
      <c r="V211" s="83" t="s">
        <v>30</v>
      </c>
      <c r="W211" s="20" t="s">
        <v>30</v>
      </c>
      <c r="X211" s="20" t="s">
        <v>30</v>
      </c>
      <c r="Y211" s="20" t="s">
        <v>30</v>
      </c>
      <c r="Z211" s="85" t="s">
        <v>30</v>
      </c>
      <c r="AA211" s="83" t="s">
        <v>30</v>
      </c>
      <c r="AB211" s="20" t="s">
        <v>30</v>
      </c>
      <c r="AC211" s="20" t="s">
        <v>30</v>
      </c>
      <c r="AD211" s="20" t="s">
        <v>30</v>
      </c>
      <c r="AE211" s="85" t="s">
        <v>30</v>
      </c>
      <c r="AF211" s="83" t="s">
        <v>30</v>
      </c>
      <c r="AG211" s="20" t="s">
        <v>30</v>
      </c>
      <c r="AH211" s="20" t="s">
        <v>30</v>
      </c>
      <c r="AI211" s="20" t="s">
        <v>30</v>
      </c>
      <c r="AJ211" s="85" t="s">
        <v>30</v>
      </c>
      <c r="AK211" s="83" t="s">
        <v>30</v>
      </c>
      <c r="AL211" s="20" t="s">
        <v>30</v>
      </c>
      <c r="AM211" s="20" t="s">
        <v>30</v>
      </c>
      <c r="AN211" s="20" t="s">
        <v>30</v>
      </c>
      <c r="AO211" s="85" t="s">
        <v>30</v>
      </c>
      <c r="AP211" s="18" t="s">
        <v>30</v>
      </c>
      <c r="AQ211" s="17" t="s">
        <v>30</v>
      </c>
      <c r="AR211" s="17" t="s">
        <v>30</v>
      </c>
      <c r="AS211" s="17" t="s">
        <v>30</v>
      </c>
      <c r="AT211" s="16" t="s">
        <v>30</v>
      </c>
      <c r="AU211" s="18" t="s">
        <v>30</v>
      </c>
      <c r="AV211" s="17" t="s">
        <v>30</v>
      </c>
      <c r="AW211" s="17" t="s">
        <v>30</v>
      </c>
      <c r="AX211" s="17" t="s">
        <v>30</v>
      </c>
      <c r="AY211" s="16" t="s">
        <v>30</v>
      </c>
      <c r="AZ211" s="18" t="s">
        <v>30</v>
      </c>
      <c r="BA211" s="17" t="s">
        <v>30</v>
      </c>
      <c r="BB211" s="17" t="s">
        <v>30</v>
      </c>
      <c r="BC211" s="17" t="s">
        <v>30</v>
      </c>
      <c r="BD211" s="16" t="s">
        <v>30</v>
      </c>
      <c r="BE211" s="18" t="s">
        <v>30</v>
      </c>
      <c r="BF211" s="17" t="s">
        <v>30</v>
      </c>
      <c r="BG211" s="17" t="s">
        <v>30</v>
      </c>
      <c r="BH211" s="17" t="s">
        <v>30</v>
      </c>
      <c r="BI211" s="16" t="s">
        <v>30</v>
      </c>
      <c r="BJ211" s="18" t="s">
        <v>30</v>
      </c>
      <c r="BK211" s="17" t="s">
        <v>30</v>
      </c>
      <c r="BL211" s="17" t="s">
        <v>30</v>
      </c>
      <c r="BM211" s="17" t="s">
        <v>30</v>
      </c>
      <c r="BN211" s="16" t="s">
        <v>30</v>
      </c>
      <c r="BO211" s="86"/>
    </row>
    <row r="212" spans="1:67" x14ac:dyDescent="0.2">
      <c r="A212" s="61"/>
      <c r="B212" s="62"/>
      <c r="C212" s="102"/>
      <c r="D212" s="103"/>
      <c r="E212" s="103"/>
      <c r="F212" s="103"/>
      <c r="G212" s="103"/>
      <c r="H212" s="103"/>
      <c r="I212" s="119" t="b">
        <f t="shared" si="12"/>
        <v>0</v>
      </c>
      <c r="J212" s="68"/>
      <c r="K212" s="68"/>
      <c r="L212" s="26" t="s">
        <v>30</v>
      </c>
      <c r="M212" s="68" t="s">
        <v>30</v>
      </c>
      <c r="N212" s="25" t="s">
        <v>30</v>
      </c>
      <c r="O212" s="25" t="s">
        <v>30</v>
      </c>
      <c r="P212" s="82" t="s">
        <v>30</v>
      </c>
      <c r="Q212" s="26" t="s">
        <v>30</v>
      </c>
      <c r="R212" s="25" t="s">
        <v>30</v>
      </c>
      <c r="S212" s="25" t="s">
        <v>30</v>
      </c>
      <c r="T212" s="25" t="s">
        <v>30</v>
      </c>
      <c r="U212" s="82" t="s">
        <v>30</v>
      </c>
      <c r="V212" s="18" t="s">
        <v>30</v>
      </c>
      <c r="W212" s="17" t="s">
        <v>30</v>
      </c>
      <c r="X212" s="17" t="s">
        <v>30</v>
      </c>
      <c r="Y212" s="17" t="s">
        <v>30</v>
      </c>
      <c r="Z212" s="16" t="s">
        <v>30</v>
      </c>
      <c r="AA212" s="18" t="s">
        <v>30</v>
      </c>
      <c r="AB212" s="17" t="s">
        <v>30</v>
      </c>
      <c r="AC212" s="17" t="s">
        <v>30</v>
      </c>
      <c r="AD212" s="17" t="s">
        <v>30</v>
      </c>
      <c r="AE212" s="16" t="s">
        <v>30</v>
      </c>
      <c r="AF212" s="18" t="s">
        <v>30</v>
      </c>
      <c r="AG212" s="17" t="s">
        <v>30</v>
      </c>
      <c r="AH212" s="17" t="s">
        <v>30</v>
      </c>
      <c r="AI212" s="17" t="s">
        <v>30</v>
      </c>
      <c r="AJ212" s="19" t="s">
        <v>30</v>
      </c>
      <c r="AK212" s="44" t="s">
        <v>30</v>
      </c>
      <c r="AL212" s="17" t="s">
        <v>30</v>
      </c>
      <c r="AM212" s="17" t="s">
        <v>30</v>
      </c>
      <c r="AN212" s="17" t="s">
        <v>30</v>
      </c>
      <c r="AO212" s="16" t="s">
        <v>30</v>
      </c>
      <c r="AP212" s="18" t="s">
        <v>30</v>
      </c>
      <c r="AQ212" s="17" t="s">
        <v>30</v>
      </c>
      <c r="AR212" s="17" t="s">
        <v>30</v>
      </c>
      <c r="AS212" s="17" t="s">
        <v>30</v>
      </c>
      <c r="AT212" s="16" t="s">
        <v>30</v>
      </c>
      <c r="AU212" s="18" t="s">
        <v>30</v>
      </c>
      <c r="AV212" s="17" t="s">
        <v>30</v>
      </c>
      <c r="AW212" s="17" t="s">
        <v>30</v>
      </c>
      <c r="AX212" s="17" t="s">
        <v>30</v>
      </c>
      <c r="AY212" s="16" t="s">
        <v>30</v>
      </c>
      <c r="AZ212" s="18" t="s">
        <v>30</v>
      </c>
      <c r="BA212" s="17" t="s">
        <v>30</v>
      </c>
      <c r="BB212" s="17" t="s">
        <v>30</v>
      </c>
      <c r="BC212" s="17" t="s">
        <v>30</v>
      </c>
      <c r="BD212" s="16" t="s">
        <v>30</v>
      </c>
      <c r="BE212" s="18" t="s">
        <v>30</v>
      </c>
      <c r="BF212" s="17" t="s">
        <v>30</v>
      </c>
      <c r="BG212" s="17" t="s">
        <v>30</v>
      </c>
      <c r="BH212" s="17" t="s">
        <v>30</v>
      </c>
      <c r="BI212" s="16" t="s">
        <v>30</v>
      </c>
      <c r="BJ212" s="18" t="s">
        <v>30</v>
      </c>
      <c r="BK212" s="17" t="s">
        <v>30</v>
      </c>
      <c r="BL212" s="17" t="s">
        <v>30</v>
      </c>
      <c r="BM212" s="17" t="s">
        <v>30</v>
      </c>
      <c r="BN212" s="16" t="s">
        <v>30</v>
      </c>
      <c r="BO212" s="86"/>
    </row>
    <row r="213" spans="1:67" x14ac:dyDescent="0.2">
      <c r="A213" s="61"/>
      <c r="B213" s="62"/>
      <c r="C213" s="102"/>
      <c r="D213" s="103"/>
      <c r="E213" s="103"/>
      <c r="F213" s="103"/>
      <c r="G213" s="103"/>
      <c r="H213" s="103"/>
      <c r="I213" s="119" t="b">
        <f t="shared" si="12"/>
        <v>0</v>
      </c>
      <c r="J213" s="68"/>
      <c r="K213" s="68"/>
      <c r="L213" s="26" t="s">
        <v>30</v>
      </c>
      <c r="M213" s="68" t="s">
        <v>30</v>
      </c>
      <c r="N213" s="25" t="s">
        <v>30</v>
      </c>
      <c r="O213" s="25" t="s">
        <v>30</v>
      </c>
      <c r="P213" s="82" t="s">
        <v>30</v>
      </c>
      <c r="Q213" s="26" t="s">
        <v>30</v>
      </c>
      <c r="R213" s="25" t="s">
        <v>30</v>
      </c>
      <c r="S213" s="25" t="s">
        <v>30</v>
      </c>
      <c r="T213" s="25" t="s">
        <v>30</v>
      </c>
      <c r="U213" s="82" t="s">
        <v>30</v>
      </c>
      <c r="V213" s="18" t="s">
        <v>30</v>
      </c>
      <c r="W213" s="17" t="s">
        <v>30</v>
      </c>
      <c r="X213" s="17" t="s">
        <v>30</v>
      </c>
      <c r="Y213" s="17" t="s">
        <v>30</v>
      </c>
      <c r="Z213" s="16" t="s">
        <v>30</v>
      </c>
      <c r="AA213" s="18" t="s">
        <v>30</v>
      </c>
      <c r="AB213" s="17" t="s">
        <v>30</v>
      </c>
      <c r="AC213" s="17" t="s">
        <v>30</v>
      </c>
      <c r="AD213" s="17" t="s">
        <v>30</v>
      </c>
      <c r="AE213" s="16" t="s">
        <v>30</v>
      </c>
      <c r="AF213" s="18" t="s">
        <v>30</v>
      </c>
      <c r="AG213" s="17" t="s">
        <v>30</v>
      </c>
      <c r="AH213" s="17" t="s">
        <v>30</v>
      </c>
      <c r="AI213" s="17" t="s">
        <v>30</v>
      </c>
      <c r="AJ213" s="19" t="s">
        <v>30</v>
      </c>
      <c r="AK213" s="44" t="s">
        <v>30</v>
      </c>
      <c r="AL213" s="17" t="s">
        <v>30</v>
      </c>
      <c r="AM213" s="17" t="s">
        <v>30</v>
      </c>
      <c r="AN213" s="17" t="s">
        <v>30</v>
      </c>
      <c r="AO213" s="16" t="s">
        <v>30</v>
      </c>
      <c r="AP213" s="18" t="s">
        <v>30</v>
      </c>
      <c r="AQ213" s="17" t="s">
        <v>30</v>
      </c>
      <c r="AR213" s="17" t="s">
        <v>30</v>
      </c>
      <c r="AS213" s="17" t="s">
        <v>30</v>
      </c>
      <c r="AT213" s="16" t="s">
        <v>30</v>
      </c>
      <c r="AU213" s="18" t="s">
        <v>30</v>
      </c>
      <c r="AV213" s="17" t="s">
        <v>30</v>
      </c>
      <c r="AW213" s="17" t="s">
        <v>30</v>
      </c>
      <c r="AX213" s="17" t="s">
        <v>30</v>
      </c>
      <c r="AY213" s="16" t="s">
        <v>30</v>
      </c>
      <c r="AZ213" s="18" t="s">
        <v>30</v>
      </c>
      <c r="BA213" s="17" t="s">
        <v>30</v>
      </c>
      <c r="BB213" s="17" t="s">
        <v>30</v>
      </c>
      <c r="BC213" s="17" t="s">
        <v>30</v>
      </c>
      <c r="BD213" s="16" t="s">
        <v>30</v>
      </c>
      <c r="BE213" s="18" t="s">
        <v>30</v>
      </c>
      <c r="BF213" s="17" t="s">
        <v>30</v>
      </c>
      <c r="BG213" s="17" t="s">
        <v>30</v>
      </c>
      <c r="BH213" s="17" t="s">
        <v>30</v>
      </c>
      <c r="BI213" s="16" t="s">
        <v>30</v>
      </c>
      <c r="BJ213" s="18" t="s">
        <v>30</v>
      </c>
      <c r="BK213" s="17" t="s">
        <v>30</v>
      </c>
      <c r="BL213" s="17" t="s">
        <v>30</v>
      </c>
      <c r="BM213" s="17" t="s">
        <v>30</v>
      </c>
      <c r="BN213" s="16" t="s">
        <v>30</v>
      </c>
      <c r="BO213" s="86"/>
    </row>
    <row r="214" spans="1:67" x14ac:dyDescent="0.2">
      <c r="A214" s="61"/>
      <c r="B214" s="62"/>
      <c r="C214" s="102"/>
      <c r="D214" s="103"/>
      <c r="E214" s="103"/>
      <c r="F214" s="103"/>
      <c r="G214" s="103"/>
      <c r="H214" s="103"/>
      <c r="I214" s="119" t="b">
        <f t="shared" si="12"/>
        <v>0</v>
      </c>
      <c r="J214" s="68"/>
      <c r="K214" s="68"/>
      <c r="L214" s="26" t="s">
        <v>30</v>
      </c>
      <c r="M214" s="68" t="s">
        <v>30</v>
      </c>
      <c r="N214" s="25" t="s">
        <v>30</v>
      </c>
      <c r="O214" s="25" t="s">
        <v>30</v>
      </c>
      <c r="P214" s="82" t="s">
        <v>30</v>
      </c>
      <c r="Q214" s="26" t="s">
        <v>30</v>
      </c>
      <c r="R214" s="25" t="s">
        <v>30</v>
      </c>
      <c r="S214" s="25" t="s">
        <v>30</v>
      </c>
      <c r="T214" s="25" t="s">
        <v>30</v>
      </c>
      <c r="U214" s="82" t="s">
        <v>30</v>
      </c>
      <c r="V214" s="18" t="s">
        <v>30</v>
      </c>
      <c r="W214" s="17" t="s">
        <v>30</v>
      </c>
      <c r="X214" s="17" t="s">
        <v>30</v>
      </c>
      <c r="Y214" s="17" t="s">
        <v>30</v>
      </c>
      <c r="Z214" s="16" t="s">
        <v>30</v>
      </c>
      <c r="AA214" s="18" t="s">
        <v>30</v>
      </c>
      <c r="AB214" s="17" t="s">
        <v>30</v>
      </c>
      <c r="AC214" s="17" t="s">
        <v>30</v>
      </c>
      <c r="AD214" s="17" t="s">
        <v>30</v>
      </c>
      <c r="AE214" s="16" t="s">
        <v>30</v>
      </c>
      <c r="AF214" s="18" t="s">
        <v>30</v>
      </c>
      <c r="AG214" s="17" t="s">
        <v>30</v>
      </c>
      <c r="AH214" s="17" t="s">
        <v>30</v>
      </c>
      <c r="AI214" s="17" t="s">
        <v>30</v>
      </c>
      <c r="AJ214" s="19" t="s">
        <v>30</v>
      </c>
      <c r="AK214" s="44" t="s">
        <v>30</v>
      </c>
      <c r="AL214" s="17" t="s">
        <v>30</v>
      </c>
      <c r="AM214" s="17" t="s">
        <v>30</v>
      </c>
      <c r="AN214" s="17" t="s">
        <v>30</v>
      </c>
      <c r="AO214" s="16" t="s">
        <v>30</v>
      </c>
      <c r="AP214" s="18" t="s">
        <v>30</v>
      </c>
      <c r="AQ214" s="17" t="s">
        <v>30</v>
      </c>
      <c r="AR214" s="17" t="s">
        <v>30</v>
      </c>
      <c r="AS214" s="17" t="s">
        <v>30</v>
      </c>
      <c r="AT214" s="16" t="s">
        <v>30</v>
      </c>
      <c r="AU214" s="18" t="s">
        <v>30</v>
      </c>
      <c r="AV214" s="17" t="s">
        <v>30</v>
      </c>
      <c r="AW214" s="17" t="s">
        <v>30</v>
      </c>
      <c r="AX214" s="17" t="s">
        <v>30</v>
      </c>
      <c r="AY214" s="16" t="s">
        <v>30</v>
      </c>
      <c r="AZ214" s="18" t="s">
        <v>30</v>
      </c>
      <c r="BA214" s="17" t="s">
        <v>30</v>
      </c>
      <c r="BB214" s="17" t="s">
        <v>30</v>
      </c>
      <c r="BC214" s="17" t="s">
        <v>30</v>
      </c>
      <c r="BD214" s="16" t="s">
        <v>30</v>
      </c>
      <c r="BE214" s="18" t="s">
        <v>30</v>
      </c>
      <c r="BF214" s="17" t="s">
        <v>30</v>
      </c>
      <c r="BG214" s="17" t="s">
        <v>30</v>
      </c>
      <c r="BH214" s="17" t="s">
        <v>30</v>
      </c>
      <c r="BI214" s="16" t="s">
        <v>30</v>
      </c>
      <c r="BJ214" s="18" t="s">
        <v>30</v>
      </c>
      <c r="BK214" s="17" t="s">
        <v>30</v>
      </c>
      <c r="BL214" s="17" t="s">
        <v>30</v>
      </c>
      <c r="BM214" s="17" t="s">
        <v>30</v>
      </c>
      <c r="BN214" s="16" t="s">
        <v>30</v>
      </c>
      <c r="BO214" s="86"/>
    </row>
    <row r="215" spans="1:67" x14ac:dyDescent="0.2">
      <c r="A215" s="61"/>
      <c r="B215" s="62"/>
      <c r="C215" s="102"/>
      <c r="D215" s="103"/>
      <c r="E215" s="103"/>
      <c r="F215" s="103"/>
      <c r="G215" s="103"/>
      <c r="H215" s="103"/>
      <c r="I215" s="119" t="b">
        <f t="shared" si="12"/>
        <v>0</v>
      </c>
      <c r="J215" s="68"/>
      <c r="K215" s="68"/>
      <c r="L215" s="26" t="s">
        <v>30</v>
      </c>
      <c r="M215" s="68" t="s">
        <v>30</v>
      </c>
      <c r="N215" s="25" t="s">
        <v>30</v>
      </c>
      <c r="O215" s="25" t="s">
        <v>30</v>
      </c>
      <c r="P215" s="82" t="s">
        <v>30</v>
      </c>
      <c r="Q215" s="26" t="s">
        <v>30</v>
      </c>
      <c r="R215" s="25" t="s">
        <v>30</v>
      </c>
      <c r="S215" s="25" t="s">
        <v>30</v>
      </c>
      <c r="T215" s="25" t="s">
        <v>30</v>
      </c>
      <c r="U215" s="82" t="s">
        <v>30</v>
      </c>
      <c r="V215" s="18" t="s">
        <v>30</v>
      </c>
      <c r="W215" s="17" t="s">
        <v>30</v>
      </c>
      <c r="X215" s="17" t="s">
        <v>30</v>
      </c>
      <c r="Y215" s="17" t="s">
        <v>30</v>
      </c>
      <c r="Z215" s="16" t="s">
        <v>30</v>
      </c>
      <c r="AA215" s="18" t="s">
        <v>30</v>
      </c>
      <c r="AB215" s="17" t="s">
        <v>30</v>
      </c>
      <c r="AC215" s="17" t="s">
        <v>30</v>
      </c>
      <c r="AD215" s="17" t="s">
        <v>30</v>
      </c>
      <c r="AE215" s="16" t="s">
        <v>30</v>
      </c>
      <c r="AF215" s="18" t="s">
        <v>30</v>
      </c>
      <c r="AG215" s="17" t="s">
        <v>30</v>
      </c>
      <c r="AH215" s="17" t="s">
        <v>30</v>
      </c>
      <c r="AI215" s="17" t="s">
        <v>30</v>
      </c>
      <c r="AJ215" s="19" t="s">
        <v>30</v>
      </c>
      <c r="AK215" s="44" t="s">
        <v>30</v>
      </c>
      <c r="AL215" s="17" t="s">
        <v>30</v>
      </c>
      <c r="AM215" s="17" t="s">
        <v>30</v>
      </c>
      <c r="AN215" s="17" t="s">
        <v>30</v>
      </c>
      <c r="AO215" s="16" t="s">
        <v>30</v>
      </c>
      <c r="AP215" s="18" t="s">
        <v>30</v>
      </c>
      <c r="AQ215" s="17" t="s">
        <v>30</v>
      </c>
      <c r="AR215" s="17" t="s">
        <v>30</v>
      </c>
      <c r="AS215" s="17" t="s">
        <v>30</v>
      </c>
      <c r="AT215" s="16" t="s">
        <v>30</v>
      </c>
      <c r="AU215" s="18" t="s">
        <v>30</v>
      </c>
      <c r="AV215" s="17" t="s">
        <v>30</v>
      </c>
      <c r="AW215" s="17" t="s">
        <v>30</v>
      </c>
      <c r="AX215" s="17" t="s">
        <v>30</v>
      </c>
      <c r="AY215" s="16" t="s">
        <v>30</v>
      </c>
      <c r="AZ215" s="18" t="s">
        <v>30</v>
      </c>
      <c r="BA215" s="17" t="s">
        <v>30</v>
      </c>
      <c r="BB215" s="17" t="s">
        <v>30</v>
      </c>
      <c r="BC215" s="17" t="s">
        <v>30</v>
      </c>
      <c r="BD215" s="16" t="s">
        <v>30</v>
      </c>
      <c r="BE215" s="18" t="s">
        <v>30</v>
      </c>
      <c r="BF215" s="17" t="s">
        <v>30</v>
      </c>
      <c r="BG215" s="17" t="s">
        <v>30</v>
      </c>
      <c r="BH215" s="17" t="s">
        <v>30</v>
      </c>
      <c r="BI215" s="16" t="s">
        <v>30</v>
      </c>
      <c r="BJ215" s="18" t="s">
        <v>30</v>
      </c>
      <c r="BK215" s="17" t="s">
        <v>30</v>
      </c>
      <c r="BL215" s="17" t="s">
        <v>30</v>
      </c>
      <c r="BM215" s="17" t="s">
        <v>30</v>
      </c>
      <c r="BN215" s="16" t="s">
        <v>30</v>
      </c>
      <c r="BO215" s="86"/>
    </row>
    <row r="216" spans="1:67" x14ac:dyDescent="0.2">
      <c r="A216" s="61"/>
      <c r="B216" s="62"/>
      <c r="C216" s="102"/>
      <c r="D216" s="103"/>
      <c r="E216" s="103"/>
      <c r="F216" s="103"/>
      <c r="G216" s="103"/>
      <c r="H216" s="103"/>
      <c r="I216" s="119" t="b">
        <f t="shared" si="12"/>
        <v>0</v>
      </c>
      <c r="J216" s="68"/>
      <c r="K216" s="68"/>
      <c r="L216" s="26" t="s">
        <v>30</v>
      </c>
      <c r="M216" s="68" t="s">
        <v>30</v>
      </c>
      <c r="N216" s="25" t="s">
        <v>30</v>
      </c>
      <c r="O216" s="25" t="s">
        <v>30</v>
      </c>
      <c r="P216" s="82" t="s">
        <v>30</v>
      </c>
      <c r="Q216" s="26" t="s">
        <v>30</v>
      </c>
      <c r="R216" s="25" t="s">
        <v>30</v>
      </c>
      <c r="S216" s="25" t="s">
        <v>30</v>
      </c>
      <c r="T216" s="25" t="s">
        <v>30</v>
      </c>
      <c r="U216" s="82" t="s">
        <v>30</v>
      </c>
      <c r="V216" s="18" t="s">
        <v>30</v>
      </c>
      <c r="W216" s="17" t="s">
        <v>30</v>
      </c>
      <c r="X216" s="17" t="s">
        <v>30</v>
      </c>
      <c r="Y216" s="17" t="s">
        <v>30</v>
      </c>
      <c r="Z216" s="16" t="s">
        <v>30</v>
      </c>
      <c r="AA216" s="18" t="s">
        <v>30</v>
      </c>
      <c r="AB216" s="17" t="s">
        <v>30</v>
      </c>
      <c r="AC216" s="17" t="s">
        <v>30</v>
      </c>
      <c r="AD216" s="17" t="s">
        <v>30</v>
      </c>
      <c r="AE216" s="16" t="s">
        <v>30</v>
      </c>
      <c r="AF216" s="18" t="s">
        <v>30</v>
      </c>
      <c r="AG216" s="17" t="s">
        <v>30</v>
      </c>
      <c r="AH216" s="17" t="s">
        <v>30</v>
      </c>
      <c r="AI216" s="17" t="s">
        <v>30</v>
      </c>
      <c r="AJ216" s="19" t="s">
        <v>30</v>
      </c>
      <c r="AK216" s="44" t="s">
        <v>30</v>
      </c>
      <c r="AL216" s="17" t="s">
        <v>30</v>
      </c>
      <c r="AM216" s="17" t="s">
        <v>30</v>
      </c>
      <c r="AN216" s="17" t="s">
        <v>30</v>
      </c>
      <c r="AO216" s="16" t="s">
        <v>30</v>
      </c>
      <c r="AP216" s="18" t="s">
        <v>30</v>
      </c>
      <c r="AQ216" s="17" t="s">
        <v>30</v>
      </c>
      <c r="AR216" s="17" t="s">
        <v>30</v>
      </c>
      <c r="AS216" s="17" t="s">
        <v>30</v>
      </c>
      <c r="AT216" s="16" t="s">
        <v>30</v>
      </c>
      <c r="AU216" s="18" t="s">
        <v>30</v>
      </c>
      <c r="AV216" s="17" t="s">
        <v>30</v>
      </c>
      <c r="AW216" s="17" t="s">
        <v>30</v>
      </c>
      <c r="AX216" s="17" t="s">
        <v>30</v>
      </c>
      <c r="AY216" s="16" t="s">
        <v>30</v>
      </c>
      <c r="AZ216" s="18" t="s">
        <v>30</v>
      </c>
      <c r="BA216" s="17" t="s">
        <v>30</v>
      </c>
      <c r="BB216" s="17" t="s">
        <v>30</v>
      </c>
      <c r="BC216" s="17" t="s">
        <v>30</v>
      </c>
      <c r="BD216" s="16" t="s">
        <v>30</v>
      </c>
      <c r="BE216" s="18" t="s">
        <v>30</v>
      </c>
      <c r="BF216" s="17" t="s">
        <v>30</v>
      </c>
      <c r="BG216" s="17" t="s">
        <v>30</v>
      </c>
      <c r="BH216" s="17" t="s">
        <v>30</v>
      </c>
      <c r="BI216" s="16" t="s">
        <v>30</v>
      </c>
      <c r="BJ216" s="18" t="s">
        <v>30</v>
      </c>
      <c r="BK216" s="17" t="s">
        <v>30</v>
      </c>
      <c r="BL216" s="17" t="s">
        <v>30</v>
      </c>
      <c r="BM216" s="17" t="s">
        <v>30</v>
      </c>
      <c r="BN216" s="16" t="s">
        <v>30</v>
      </c>
      <c r="BO216" s="86"/>
    </row>
    <row r="217" spans="1:67" x14ac:dyDescent="0.2">
      <c r="A217" s="61"/>
      <c r="B217" s="62"/>
      <c r="C217" s="102"/>
      <c r="D217" s="103"/>
      <c r="E217" s="103"/>
      <c r="F217" s="103"/>
      <c r="G217" s="103"/>
      <c r="H217" s="103"/>
      <c r="I217" s="119" t="b">
        <f t="shared" si="12"/>
        <v>0</v>
      </c>
      <c r="J217" s="68"/>
      <c r="K217" s="68"/>
      <c r="L217" s="26" t="s">
        <v>30</v>
      </c>
      <c r="M217" s="68" t="s">
        <v>30</v>
      </c>
      <c r="N217" s="25" t="s">
        <v>30</v>
      </c>
      <c r="O217" s="25" t="s">
        <v>30</v>
      </c>
      <c r="P217" s="82" t="s">
        <v>30</v>
      </c>
      <c r="Q217" s="26" t="s">
        <v>30</v>
      </c>
      <c r="R217" s="25" t="s">
        <v>30</v>
      </c>
      <c r="S217" s="25" t="s">
        <v>30</v>
      </c>
      <c r="T217" s="25" t="s">
        <v>30</v>
      </c>
      <c r="U217" s="82" t="s">
        <v>30</v>
      </c>
      <c r="V217" s="18" t="s">
        <v>30</v>
      </c>
      <c r="W217" s="17" t="s">
        <v>30</v>
      </c>
      <c r="X217" s="17" t="s">
        <v>30</v>
      </c>
      <c r="Y217" s="17" t="s">
        <v>30</v>
      </c>
      <c r="Z217" s="16" t="s">
        <v>30</v>
      </c>
      <c r="AA217" s="18" t="s">
        <v>30</v>
      </c>
      <c r="AB217" s="17" t="s">
        <v>30</v>
      </c>
      <c r="AC217" s="17" t="s">
        <v>30</v>
      </c>
      <c r="AD217" s="17" t="s">
        <v>30</v>
      </c>
      <c r="AE217" s="16" t="s">
        <v>30</v>
      </c>
      <c r="AF217" s="18" t="s">
        <v>30</v>
      </c>
      <c r="AG217" s="17" t="s">
        <v>30</v>
      </c>
      <c r="AH217" s="17" t="s">
        <v>30</v>
      </c>
      <c r="AI217" s="17" t="s">
        <v>30</v>
      </c>
      <c r="AJ217" s="19" t="s">
        <v>30</v>
      </c>
      <c r="AK217" s="44" t="s">
        <v>30</v>
      </c>
      <c r="AL217" s="17" t="s">
        <v>30</v>
      </c>
      <c r="AM217" s="17" t="s">
        <v>30</v>
      </c>
      <c r="AN217" s="17" t="s">
        <v>30</v>
      </c>
      <c r="AO217" s="16" t="s">
        <v>30</v>
      </c>
      <c r="AP217" s="18" t="s">
        <v>30</v>
      </c>
      <c r="AQ217" s="17" t="s">
        <v>30</v>
      </c>
      <c r="AR217" s="17" t="s">
        <v>30</v>
      </c>
      <c r="AS217" s="17" t="s">
        <v>30</v>
      </c>
      <c r="AT217" s="16" t="s">
        <v>30</v>
      </c>
      <c r="AU217" s="18" t="s">
        <v>30</v>
      </c>
      <c r="AV217" s="17" t="s">
        <v>30</v>
      </c>
      <c r="AW217" s="17" t="s">
        <v>30</v>
      </c>
      <c r="AX217" s="17" t="s">
        <v>30</v>
      </c>
      <c r="AY217" s="16" t="s">
        <v>30</v>
      </c>
      <c r="AZ217" s="18" t="s">
        <v>30</v>
      </c>
      <c r="BA217" s="17" t="s">
        <v>30</v>
      </c>
      <c r="BB217" s="17" t="s">
        <v>30</v>
      </c>
      <c r="BC217" s="17" t="s">
        <v>30</v>
      </c>
      <c r="BD217" s="16" t="s">
        <v>30</v>
      </c>
      <c r="BE217" s="18" t="s">
        <v>30</v>
      </c>
      <c r="BF217" s="17" t="s">
        <v>30</v>
      </c>
      <c r="BG217" s="17" t="s">
        <v>30</v>
      </c>
      <c r="BH217" s="17" t="s">
        <v>30</v>
      </c>
      <c r="BI217" s="16" t="s">
        <v>30</v>
      </c>
      <c r="BJ217" s="18" t="s">
        <v>30</v>
      </c>
      <c r="BK217" s="17" t="s">
        <v>30</v>
      </c>
      <c r="BL217" s="17" t="s">
        <v>30</v>
      </c>
      <c r="BM217" s="17" t="s">
        <v>30</v>
      </c>
      <c r="BN217" s="16" t="s">
        <v>30</v>
      </c>
      <c r="BO217" s="86"/>
    </row>
    <row r="218" spans="1:67" x14ac:dyDescent="0.2">
      <c r="A218" s="61"/>
      <c r="B218" s="62"/>
      <c r="C218" s="102"/>
      <c r="D218" s="103"/>
      <c r="E218" s="103"/>
      <c r="F218" s="103"/>
      <c r="G218" s="103"/>
      <c r="H218" s="103"/>
      <c r="I218" s="119" t="b">
        <f t="shared" si="12"/>
        <v>0</v>
      </c>
      <c r="J218" s="68"/>
      <c r="K218" s="68"/>
      <c r="L218" s="26" t="s">
        <v>30</v>
      </c>
      <c r="M218" s="68" t="s">
        <v>30</v>
      </c>
      <c r="N218" s="25" t="s">
        <v>30</v>
      </c>
      <c r="O218" s="25" t="s">
        <v>30</v>
      </c>
      <c r="P218" s="82" t="s">
        <v>30</v>
      </c>
      <c r="Q218" s="26" t="s">
        <v>30</v>
      </c>
      <c r="R218" s="25" t="s">
        <v>30</v>
      </c>
      <c r="S218" s="25" t="s">
        <v>30</v>
      </c>
      <c r="T218" s="25" t="s">
        <v>30</v>
      </c>
      <c r="U218" s="82" t="s">
        <v>30</v>
      </c>
      <c r="V218" s="18" t="s">
        <v>30</v>
      </c>
      <c r="W218" s="17" t="s">
        <v>30</v>
      </c>
      <c r="X218" s="17" t="s">
        <v>30</v>
      </c>
      <c r="Y218" s="17" t="s">
        <v>30</v>
      </c>
      <c r="Z218" s="16" t="s">
        <v>30</v>
      </c>
      <c r="AA218" s="18" t="s">
        <v>30</v>
      </c>
      <c r="AB218" s="17" t="s">
        <v>30</v>
      </c>
      <c r="AC218" s="17" t="s">
        <v>30</v>
      </c>
      <c r="AD218" s="17" t="s">
        <v>30</v>
      </c>
      <c r="AE218" s="16" t="s">
        <v>30</v>
      </c>
      <c r="AF218" s="18" t="s">
        <v>30</v>
      </c>
      <c r="AG218" s="17" t="s">
        <v>30</v>
      </c>
      <c r="AH218" s="17" t="s">
        <v>30</v>
      </c>
      <c r="AI218" s="17" t="s">
        <v>30</v>
      </c>
      <c r="AJ218" s="19" t="s">
        <v>30</v>
      </c>
      <c r="AK218" s="44" t="s">
        <v>30</v>
      </c>
      <c r="AL218" s="17" t="s">
        <v>30</v>
      </c>
      <c r="AM218" s="17" t="s">
        <v>30</v>
      </c>
      <c r="AN218" s="17" t="s">
        <v>30</v>
      </c>
      <c r="AO218" s="16" t="s">
        <v>30</v>
      </c>
      <c r="AP218" s="18" t="s">
        <v>30</v>
      </c>
      <c r="AQ218" s="17" t="s">
        <v>30</v>
      </c>
      <c r="AR218" s="17" t="s">
        <v>30</v>
      </c>
      <c r="AS218" s="17" t="s">
        <v>30</v>
      </c>
      <c r="AT218" s="16" t="s">
        <v>30</v>
      </c>
      <c r="AU218" s="18" t="s">
        <v>30</v>
      </c>
      <c r="AV218" s="17" t="s">
        <v>30</v>
      </c>
      <c r="AW218" s="17" t="s">
        <v>30</v>
      </c>
      <c r="AX218" s="17" t="s">
        <v>30</v>
      </c>
      <c r="AY218" s="16" t="s">
        <v>30</v>
      </c>
      <c r="AZ218" s="18" t="s">
        <v>30</v>
      </c>
      <c r="BA218" s="17" t="s">
        <v>30</v>
      </c>
      <c r="BB218" s="17" t="s">
        <v>30</v>
      </c>
      <c r="BC218" s="17" t="s">
        <v>30</v>
      </c>
      <c r="BD218" s="16" t="s">
        <v>30</v>
      </c>
      <c r="BE218" s="18" t="s">
        <v>30</v>
      </c>
      <c r="BF218" s="17" t="s">
        <v>30</v>
      </c>
      <c r="BG218" s="17" t="s">
        <v>30</v>
      </c>
      <c r="BH218" s="17" t="s">
        <v>30</v>
      </c>
      <c r="BI218" s="16" t="s">
        <v>30</v>
      </c>
      <c r="BJ218" s="18" t="s">
        <v>30</v>
      </c>
      <c r="BK218" s="17" t="s">
        <v>30</v>
      </c>
      <c r="BL218" s="17" t="s">
        <v>30</v>
      </c>
      <c r="BM218" s="17" t="s">
        <v>30</v>
      </c>
      <c r="BN218" s="16" t="s">
        <v>30</v>
      </c>
      <c r="BO218" s="86"/>
    </row>
    <row r="219" spans="1:67" x14ac:dyDescent="0.2">
      <c r="A219" s="61"/>
      <c r="B219" s="62"/>
      <c r="C219" s="102"/>
      <c r="D219" s="103"/>
      <c r="E219" s="103"/>
      <c r="F219" s="103"/>
      <c r="G219" s="103"/>
      <c r="H219" s="103"/>
      <c r="I219" s="119" t="b">
        <f t="shared" si="12"/>
        <v>0</v>
      </c>
      <c r="J219" s="68"/>
      <c r="K219" s="68"/>
      <c r="L219" s="26" t="s">
        <v>30</v>
      </c>
      <c r="M219" s="68" t="s">
        <v>30</v>
      </c>
      <c r="N219" s="25" t="s">
        <v>30</v>
      </c>
      <c r="O219" s="25" t="s">
        <v>30</v>
      </c>
      <c r="P219" s="82" t="s">
        <v>30</v>
      </c>
      <c r="Q219" s="26" t="s">
        <v>30</v>
      </c>
      <c r="R219" s="25" t="s">
        <v>30</v>
      </c>
      <c r="S219" s="25" t="s">
        <v>30</v>
      </c>
      <c r="T219" s="25" t="s">
        <v>30</v>
      </c>
      <c r="U219" s="82" t="s">
        <v>30</v>
      </c>
      <c r="V219" s="18" t="s">
        <v>30</v>
      </c>
      <c r="W219" s="17" t="s">
        <v>30</v>
      </c>
      <c r="X219" s="17" t="s">
        <v>30</v>
      </c>
      <c r="Y219" s="17" t="s">
        <v>30</v>
      </c>
      <c r="Z219" s="16" t="s">
        <v>30</v>
      </c>
      <c r="AA219" s="18" t="s">
        <v>30</v>
      </c>
      <c r="AB219" s="17" t="s">
        <v>30</v>
      </c>
      <c r="AC219" s="17" t="s">
        <v>30</v>
      </c>
      <c r="AD219" s="17" t="s">
        <v>30</v>
      </c>
      <c r="AE219" s="16" t="s">
        <v>30</v>
      </c>
      <c r="AF219" s="18" t="s">
        <v>30</v>
      </c>
      <c r="AG219" s="17" t="s">
        <v>30</v>
      </c>
      <c r="AH219" s="17" t="s">
        <v>30</v>
      </c>
      <c r="AI219" s="17" t="s">
        <v>30</v>
      </c>
      <c r="AJ219" s="19" t="s">
        <v>30</v>
      </c>
      <c r="AK219" s="44" t="s">
        <v>30</v>
      </c>
      <c r="AL219" s="17" t="s">
        <v>30</v>
      </c>
      <c r="AM219" s="17" t="s">
        <v>30</v>
      </c>
      <c r="AN219" s="17" t="s">
        <v>30</v>
      </c>
      <c r="AO219" s="16" t="s">
        <v>30</v>
      </c>
      <c r="AP219" s="18" t="s">
        <v>30</v>
      </c>
      <c r="AQ219" s="17" t="s">
        <v>30</v>
      </c>
      <c r="AR219" s="17" t="s">
        <v>30</v>
      </c>
      <c r="AS219" s="17" t="s">
        <v>30</v>
      </c>
      <c r="AT219" s="16" t="s">
        <v>30</v>
      </c>
      <c r="AU219" s="18" t="s">
        <v>30</v>
      </c>
      <c r="AV219" s="17" t="s">
        <v>30</v>
      </c>
      <c r="AW219" s="17" t="s">
        <v>30</v>
      </c>
      <c r="AX219" s="17" t="s">
        <v>30</v>
      </c>
      <c r="AY219" s="16" t="s">
        <v>30</v>
      </c>
      <c r="AZ219" s="18" t="s">
        <v>30</v>
      </c>
      <c r="BA219" s="17" t="s">
        <v>30</v>
      </c>
      <c r="BB219" s="17" t="s">
        <v>30</v>
      </c>
      <c r="BC219" s="17" t="s">
        <v>30</v>
      </c>
      <c r="BD219" s="16" t="s">
        <v>30</v>
      </c>
      <c r="BE219" s="18" t="s">
        <v>30</v>
      </c>
      <c r="BF219" s="17" t="s">
        <v>30</v>
      </c>
      <c r="BG219" s="17" t="s">
        <v>30</v>
      </c>
      <c r="BH219" s="17" t="s">
        <v>30</v>
      </c>
      <c r="BI219" s="16" t="s">
        <v>30</v>
      </c>
      <c r="BJ219" s="18" t="s">
        <v>30</v>
      </c>
      <c r="BK219" s="17" t="s">
        <v>30</v>
      </c>
      <c r="BL219" s="17" t="s">
        <v>30</v>
      </c>
      <c r="BM219" s="17" t="s">
        <v>30</v>
      </c>
      <c r="BN219" s="16" t="s">
        <v>30</v>
      </c>
      <c r="BO219" s="86"/>
    </row>
    <row r="220" spans="1:67" x14ac:dyDescent="0.2">
      <c r="A220" s="61"/>
      <c r="B220" s="62"/>
      <c r="C220" s="102"/>
      <c r="D220" s="103"/>
      <c r="E220" s="103"/>
      <c r="F220" s="103"/>
      <c r="G220" s="103"/>
      <c r="H220" s="103"/>
      <c r="I220" s="119" t="b">
        <f t="shared" si="12"/>
        <v>0</v>
      </c>
      <c r="J220" s="68"/>
      <c r="K220" s="68"/>
      <c r="L220" s="26" t="s">
        <v>30</v>
      </c>
      <c r="M220" s="68" t="s">
        <v>30</v>
      </c>
      <c r="N220" s="25" t="s">
        <v>30</v>
      </c>
      <c r="O220" s="25" t="s">
        <v>30</v>
      </c>
      <c r="P220" s="82" t="s">
        <v>30</v>
      </c>
      <c r="Q220" s="26" t="s">
        <v>30</v>
      </c>
      <c r="R220" s="25" t="s">
        <v>30</v>
      </c>
      <c r="S220" s="25" t="s">
        <v>30</v>
      </c>
      <c r="T220" s="25" t="s">
        <v>30</v>
      </c>
      <c r="U220" s="82" t="s">
        <v>30</v>
      </c>
      <c r="V220" s="18" t="s">
        <v>30</v>
      </c>
      <c r="W220" s="17" t="s">
        <v>30</v>
      </c>
      <c r="X220" s="17" t="s">
        <v>30</v>
      </c>
      <c r="Y220" s="17" t="s">
        <v>30</v>
      </c>
      <c r="Z220" s="16" t="s">
        <v>30</v>
      </c>
      <c r="AA220" s="18" t="s">
        <v>30</v>
      </c>
      <c r="AB220" s="17" t="s">
        <v>30</v>
      </c>
      <c r="AC220" s="17" t="s">
        <v>30</v>
      </c>
      <c r="AD220" s="17" t="s">
        <v>30</v>
      </c>
      <c r="AE220" s="16" t="s">
        <v>30</v>
      </c>
      <c r="AF220" s="18" t="s">
        <v>30</v>
      </c>
      <c r="AG220" s="17" t="s">
        <v>30</v>
      </c>
      <c r="AH220" s="17" t="s">
        <v>30</v>
      </c>
      <c r="AI220" s="17" t="s">
        <v>30</v>
      </c>
      <c r="AJ220" s="19" t="s">
        <v>30</v>
      </c>
      <c r="AK220" s="44" t="s">
        <v>30</v>
      </c>
      <c r="AL220" s="17" t="s">
        <v>30</v>
      </c>
      <c r="AM220" s="17" t="s">
        <v>30</v>
      </c>
      <c r="AN220" s="17" t="s">
        <v>30</v>
      </c>
      <c r="AO220" s="16" t="s">
        <v>30</v>
      </c>
      <c r="AP220" s="18" t="s">
        <v>30</v>
      </c>
      <c r="AQ220" s="17" t="s">
        <v>30</v>
      </c>
      <c r="AR220" s="17" t="s">
        <v>30</v>
      </c>
      <c r="AS220" s="17" t="s">
        <v>30</v>
      </c>
      <c r="AT220" s="16" t="s">
        <v>30</v>
      </c>
      <c r="AU220" s="18" t="s">
        <v>30</v>
      </c>
      <c r="AV220" s="17" t="s">
        <v>30</v>
      </c>
      <c r="AW220" s="17" t="s">
        <v>30</v>
      </c>
      <c r="AX220" s="17" t="s">
        <v>30</v>
      </c>
      <c r="AY220" s="16" t="s">
        <v>30</v>
      </c>
      <c r="AZ220" s="18" t="s">
        <v>30</v>
      </c>
      <c r="BA220" s="17" t="s">
        <v>30</v>
      </c>
      <c r="BB220" s="17" t="s">
        <v>30</v>
      </c>
      <c r="BC220" s="17" t="s">
        <v>30</v>
      </c>
      <c r="BD220" s="16" t="s">
        <v>30</v>
      </c>
      <c r="BE220" s="18" t="s">
        <v>30</v>
      </c>
      <c r="BF220" s="17" t="s">
        <v>30</v>
      </c>
      <c r="BG220" s="17" t="s">
        <v>30</v>
      </c>
      <c r="BH220" s="17" t="s">
        <v>30</v>
      </c>
      <c r="BI220" s="16" t="s">
        <v>30</v>
      </c>
      <c r="BJ220" s="18" t="s">
        <v>30</v>
      </c>
      <c r="BK220" s="17" t="s">
        <v>30</v>
      </c>
      <c r="BL220" s="17" t="s">
        <v>30</v>
      </c>
      <c r="BM220" s="17" t="s">
        <v>30</v>
      </c>
      <c r="BN220" s="16" t="s">
        <v>30</v>
      </c>
      <c r="BO220" s="86"/>
    </row>
    <row r="221" spans="1:67" x14ac:dyDescent="0.2">
      <c r="A221" s="61"/>
      <c r="B221" s="62"/>
      <c r="C221" s="102"/>
      <c r="D221" s="103"/>
      <c r="E221" s="103"/>
      <c r="F221" s="103"/>
      <c r="G221" s="103"/>
      <c r="H221" s="103"/>
      <c r="I221" s="119" t="b">
        <f t="shared" si="12"/>
        <v>0</v>
      </c>
      <c r="J221" s="68"/>
      <c r="K221" s="68"/>
      <c r="L221" s="26" t="s">
        <v>30</v>
      </c>
      <c r="M221" s="68" t="s">
        <v>30</v>
      </c>
      <c r="N221" s="25" t="s">
        <v>30</v>
      </c>
      <c r="O221" s="25" t="s">
        <v>30</v>
      </c>
      <c r="P221" s="82" t="s">
        <v>30</v>
      </c>
      <c r="Q221" s="26" t="s">
        <v>30</v>
      </c>
      <c r="R221" s="25" t="s">
        <v>30</v>
      </c>
      <c r="S221" s="25" t="s">
        <v>30</v>
      </c>
      <c r="T221" s="25" t="s">
        <v>30</v>
      </c>
      <c r="U221" s="82" t="s">
        <v>30</v>
      </c>
      <c r="V221" s="18" t="s">
        <v>30</v>
      </c>
      <c r="W221" s="17" t="s">
        <v>30</v>
      </c>
      <c r="X221" s="17" t="s">
        <v>30</v>
      </c>
      <c r="Y221" s="17" t="s">
        <v>30</v>
      </c>
      <c r="Z221" s="16" t="s">
        <v>30</v>
      </c>
      <c r="AA221" s="18" t="s">
        <v>30</v>
      </c>
      <c r="AB221" s="17" t="s">
        <v>30</v>
      </c>
      <c r="AC221" s="17" t="s">
        <v>30</v>
      </c>
      <c r="AD221" s="17" t="s">
        <v>30</v>
      </c>
      <c r="AE221" s="16" t="s">
        <v>30</v>
      </c>
      <c r="AF221" s="18" t="s">
        <v>30</v>
      </c>
      <c r="AG221" s="17" t="s">
        <v>30</v>
      </c>
      <c r="AH221" s="17" t="s">
        <v>30</v>
      </c>
      <c r="AI221" s="17" t="s">
        <v>30</v>
      </c>
      <c r="AJ221" s="19" t="s">
        <v>30</v>
      </c>
      <c r="AK221" s="44" t="s">
        <v>30</v>
      </c>
      <c r="AL221" s="17" t="s">
        <v>30</v>
      </c>
      <c r="AM221" s="17" t="s">
        <v>30</v>
      </c>
      <c r="AN221" s="17" t="s">
        <v>30</v>
      </c>
      <c r="AO221" s="16" t="s">
        <v>30</v>
      </c>
      <c r="AP221" s="18" t="s">
        <v>30</v>
      </c>
      <c r="AQ221" s="17" t="s">
        <v>30</v>
      </c>
      <c r="AR221" s="17" t="s">
        <v>30</v>
      </c>
      <c r="AS221" s="17" t="s">
        <v>30</v>
      </c>
      <c r="AT221" s="16" t="s">
        <v>30</v>
      </c>
      <c r="AU221" s="18" t="s">
        <v>30</v>
      </c>
      <c r="AV221" s="17" t="s">
        <v>30</v>
      </c>
      <c r="AW221" s="17" t="s">
        <v>30</v>
      </c>
      <c r="AX221" s="17" t="s">
        <v>30</v>
      </c>
      <c r="AY221" s="16" t="s">
        <v>30</v>
      </c>
      <c r="AZ221" s="18" t="s">
        <v>30</v>
      </c>
      <c r="BA221" s="17" t="s">
        <v>30</v>
      </c>
      <c r="BB221" s="17" t="s">
        <v>30</v>
      </c>
      <c r="BC221" s="17" t="s">
        <v>30</v>
      </c>
      <c r="BD221" s="16" t="s">
        <v>30</v>
      </c>
      <c r="BE221" s="18" t="s">
        <v>30</v>
      </c>
      <c r="BF221" s="17" t="s">
        <v>30</v>
      </c>
      <c r="BG221" s="17" t="s">
        <v>30</v>
      </c>
      <c r="BH221" s="17" t="s">
        <v>30</v>
      </c>
      <c r="BI221" s="16" t="s">
        <v>30</v>
      </c>
      <c r="BJ221" s="18" t="s">
        <v>30</v>
      </c>
      <c r="BK221" s="17" t="s">
        <v>30</v>
      </c>
      <c r="BL221" s="17" t="s">
        <v>30</v>
      </c>
      <c r="BM221" s="17" t="s">
        <v>30</v>
      </c>
      <c r="BN221" s="16" t="s">
        <v>30</v>
      </c>
      <c r="BO221" s="86"/>
    </row>
    <row r="222" spans="1:67" x14ac:dyDescent="0.2">
      <c r="A222" s="61"/>
      <c r="B222" s="62"/>
      <c r="C222" s="102"/>
      <c r="D222" s="103"/>
      <c r="E222" s="103"/>
      <c r="F222" s="103"/>
      <c r="G222" s="103"/>
      <c r="H222" s="103"/>
      <c r="I222" s="119" t="b">
        <f t="shared" si="12"/>
        <v>0</v>
      </c>
      <c r="J222" s="68"/>
      <c r="K222" s="68"/>
      <c r="L222" s="26" t="s">
        <v>30</v>
      </c>
      <c r="M222" s="68" t="s">
        <v>30</v>
      </c>
      <c r="N222" s="25" t="s">
        <v>30</v>
      </c>
      <c r="O222" s="25" t="s">
        <v>30</v>
      </c>
      <c r="P222" s="82" t="s">
        <v>30</v>
      </c>
      <c r="Q222" s="26" t="s">
        <v>30</v>
      </c>
      <c r="R222" s="25" t="s">
        <v>30</v>
      </c>
      <c r="S222" s="25" t="s">
        <v>30</v>
      </c>
      <c r="T222" s="25" t="s">
        <v>30</v>
      </c>
      <c r="U222" s="82" t="s">
        <v>30</v>
      </c>
      <c r="V222" s="18" t="s">
        <v>30</v>
      </c>
      <c r="W222" s="17" t="s">
        <v>30</v>
      </c>
      <c r="X222" s="17" t="s">
        <v>30</v>
      </c>
      <c r="Y222" s="17" t="s">
        <v>30</v>
      </c>
      <c r="Z222" s="16" t="s">
        <v>30</v>
      </c>
      <c r="AA222" s="18" t="s">
        <v>30</v>
      </c>
      <c r="AB222" s="17" t="s">
        <v>30</v>
      </c>
      <c r="AC222" s="17" t="s">
        <v>30</v>
      </c>
      <c r="AD222" s="17" t="s">
        <v>30</v>
      </c>
      <c r="AE222" s="16" t="s">
        <v>30</v>
      </c>
      <c r="AF222" s="18" t="s">
        <v>30</v>
      </c>
      <c r="AG222" s="17" t="s">
        <v>30</v>
      </c>
      <c r="AH222" s="17" t="s">
        <v>30</v>
      </c>
      <c r="AI222" s="17" t="s">
        <v>30</v>
      </c>
      <c r="AJ222" s="19" t="s">
        <v>30</v>
      </c>
      <c r="AK222" s="44" t="s">
        <v>30</v>
      </c>
      <c r="AL222" s="17" t="s">
        <v>30</v>
      </c>
      <c r="AM222" s="17" t="s">
        <v>30</v>
      </c>
      <c r="AN222" s="17" t="s">
        <v>30</v>
      </c>
      <c r="AO222" s="16" t="s">
        <v>30</v>
      </c>
      <c r="AP222" s="18" t="s">
        <v>30</v>
      </c>
      <c r="AQ222" s="17" t="s">
        <v>30</v>
      </c>
      <c r="AR222" s="17" t="s">
        <v>30</v>
      </c>
      <c r="AS222" s="17" t="s">
        <v>30</v>
      </c>
      <c r="AT222" s="16" t="s">
        <v>30</v>
      </c>
      <c r="AU222" s="18" t="s">
        <v>30</v>
      </c>
      <c r="AV222" s="17" t="s">
        <v>30</v>
      </c>
      <c r="AW222" s="17" t="s">
        <v>30</v>
      </c>
      <c r="AX222" s="17" t="s">
        <v>30</v>
      </c>
      <c r="AY222" s="16" t="s">
        <v>30</v>
      </c>
      <c r="AZ222" s="18" t="s">
        <v>30</v>
      </c>
      <c r="BA222" s="17" t="s">
        <v>30</v>
      </c>
      <c r="BB222" s="17" t="s">
        <v>30</v>
      </c>
      <c r="BC222" s="17" t="s">
        <v>30</v>
      </c>
      <c r="BD222" s="16" t="s">
        <v>30</v>
      </c>
      <c r="BE222" s="18" t="s">
        <v>30</v>
      </c>
      <c r="BF222" s="17" t="s">
        <v>30</v>
      </c>
      <c r="BG222" s="17" t="s">
        <v>30</v>
      </c>
      <c r="BH222" s="17" t="s">
        <v>30</v>
      </c>
      <c r="BI222" s="16" t="s">
        <v>30</v>
      </c>
      <c r="BJ222" s="18" t="s">
        <v>30</v>
      </c>
      <c r="BK222" s="17" t="s">
        <v>30</v>
      </c>
      <c r="BL222" s="17" t="s">
        <v>30</v>
      </c>
      <c r="BM222" s="17" t="s">
        <v>30</v>
      </c>
      <c r="BN222" s="16" t="s">
        <v>30</v>
      </c>
      <c r="BO222" s="86"/>
    </row>
    <row r="223" spans="1:67" x14ac:dyDescent="0.2">
      <c r="A223" s="61"/>
      <c r="B223" s="62"/>
      <c r="C223" s="102"/>
      <c r="D223" s="103"/>
      <c r="E223" s="103"/>
      <c r="F223" s="103"/>
      <c r="G223" s="103"/>
      <c r="H223" s="103"/>
      <c r="I223" s="119" t="b">
        <f t="shared" si="12"/>
        <v>0</v>
      </c>
      <c r="J223" s="68"/>
      <c r="K223" s="68"/>
      <c r="L223" s="26" t="s">
        <v>30</v>
      </c>
      <c r="M223" s="68" t="s">
        <v>30</v>
      </c>
      <c r="N223" s="25" t="s">
        <v>30</v>
      </c>
      <c r="O223" s="25" t="s">
        <v>30</v>
      </c>
      <c r="P223" s="82" t="s">
        <v>30</v>
      </c>
      <c r="Q223" s="26" t="s">
        <v>30</v>
      </c>
      <c r="R223" s="25" t="s">
        <v>30</v>
      </c>
      <c r="S223" s="25" t="s">
        <v>30</v>
      </c>
      <c r="T223" s="25" t="s">
        <v>30</v>
      </c>
      <c r="U223" s="82" t="s">
        <v>30</v>
      </c>
      <c r="V223" s="18" t="s">
        <v>30</v>
      </c>
      <c r="W223" s="17" t="s">
        <v>30</v>
      </c>
      <c r="X223" s="17" t="s">
        <v>30</v>
      </c>
      <c r="Y223" s="17" t="s">
        <v>30</v>
      </c>
      <c r="Z223" s="16" t="s">
        <v>30</v>
      </c>
      <c r="AA223" s="18" t="s">
        <v>30</v>
      </c>
      <c r="AB223" s="17" t="s">
        <v>30</v>
      </c>
      <c r="AC223" s="17" t="s">
        <v>30</v>
      </c>
      <c r="AD223" s="17" t="s">
        <v>30</v>
      </c>
      <c r="AE223" s="16" t="s">
        <v>30</v>
      </c>
      <c r="AF223" s="18" t="s">
        <v>30</v>
      </c>
      <c r="AG223" s="17" t="s">
        <v>30</v>
      </c>
      <c r="AH223" s="17" t="s">
        <v>30</v>
      </c>
      <c r="AI223" s="17" t="s">
        <v>30</v>
      </c>
      <c r="AJ223" s="19" t="s">
        <v>30</v>
      </c>
      <c r="AK223" s="44" t="s">
        <v>30</v>
      </c>
      <c r="AL223" s="17" t="s">
        <v>30</v>
      </c>
      <c r="AM223" s="17" t="s">
        <v>30</v>
      </c>
      <c r="AN223" s="17" t="s">
        <v>30</v>
      </c>
      <c r="AO223" s="16" t="s">
        <v>30</v>
      </c>
      <c r="AP223" s="18" t="s">
        <v>30</v>
      </c>
      <c r="AQ223" s="17" t="s">
        <v>30</v>
      </c>
      <c r="AR223" s="17" t="s">
        <v>30</v>
      </c>
      <c r="AS223" s="17" t="s">
        <v>30</v>
      </c>
      <c r="AT223" s="16" t="s">
        <v>30</v>
      </c>
      <c r="AU223" s="18" t="s">
        <v>30</v>
      </c>
      <c r="AV223" s="17" t="s">
        <v>30</v>
      </c>
      <c r="AW223" s="17" t="s">
        <v>30</v>
      </c>
      <c r="AX223" s="17" t="s">
        <v>30</v>
      </c>
      <c r="AY223" s="16" t="s">
        <v>30</v>
      </c>
      <c r="AZ223" s="18" t="s">
        <v>30</v>
      </c>
      <c r="BA223" s="17" t="s">
        <v>30</v>
      </c>
      <c r="BB223" s="17" t="s">
        <v>30</v>
      </c>
      <c r="BC223" s="17" t="s">
        <v>30</v>
      </c>
      <c r="BD223" s="16" t="s">
        <v>30</v>
      </c>
      <c r="BE223" s="18" t="s">
        <v>30</v>
      </c>
      <c r="BF223" s="17" t="s">
        <v>30</v>
      </c>
      <c r="BG223" s="17" t="s">
        <v>30</v>
      </c>
      <c r="BH223" s="17" t="s">
        <v>30</v>
      </c>
      <c r="BI223" s="16" t="s">
        <v>30</v>
      </c>
      <c r="BJ223" s="18" t="s">
        <v>30</v>
      </c>
      <c r="BK223" s="17" t="s">
        <v>30</v>
      </c>
      <c r="BL223" s="17" t="s">
        <v>30</v>
      </c>
      <c r="BM223" s="17" t="s">
        <v>30</v>
      </c>
      <c r="BN223" s="16" t="s">
        <v>30</v>
      </c>
      <c r="BO223" s="86"/>
    </row>
    <row r="224" spans="1:67" x14ac:dyDescent="0.2">
      <c r="A224" s="61"/>
      <c r="B224" s="62"/>
      <c r="C224" s="102"/>
      <c r="D224" s="103"/>
      <c r="E224" s="103"/>
      <c r="F224" s="103"/>
      <c r="G224" s="103"/>
      <c r="H224" s="103"/>
      <c r="I224" s="119" t="b">
        <f t="shared" si="12"/>
        <v>0</v>
      </c>
      <c r="J224" s="68"/>
      <c r="K224" s="68"/>
      <c r="L224" s="26" t="s">
        <v>30</v>
      </c>
      <c r="M224" s="68" t="s">
        <v>30</v>
      </c>
      <c r="N224" s="25" t="s">
        <v>30</v>
      </c>
      <c r="O224" s="25" t="s">
        <v>30</v>
      </c>
      <c r="P224" s="82" t="s">
        <v>30</v>
      </c>
      <c r="Q224" s="26" t="s">
        <v>30</v>
      </c>
      <c r="R224" s="25" t="s">
        <v>30</v>
      </c>
      <c r="S224" s="25" t="s">
        <v>30</v>
      </c>
      <c r="T224" s="25" t="s">
        <v>30</v>
      </c>
      <c r="U224" s="82" t="s">
        <v>30</v>
      </c>
      <c r="V224" s="18" t="s">
        <v>30</v>
      </c>
      <c r="W224" s="17" t="s">
        <v>30</v>
      </c>
      <c r="X224" s="17" t="s">
        <v>30</v>
      </c>
      <c r="Y224" s="17" t="s">
        <v>30</v>
      </c>
      <c r="Z224" s="16" t="s">
        <v>30</v>
      </c>
      <c r="AA224" s="18" t="s">
        <v>30</v>
      </c>
      <c r="AB224" s="17" t="s">
        <v>30</v>
      </c>
      <c r="AC224" s="17" t="s">
        <v>30</v>
      </c>
      <c r="AD224" s="17" t="s">
        <v>30</v>
      </c>
      <c r="AE224" s="16" t="s">
        <v>30</v>
      </c>
      <c r="AF224" s="18" t="s">
        <v>30</v>
      </c>
      <c r="AG224" s="17" t="s">
        <v>30</v>
      </c>
      <c r="AH224" s="17" t="s">
        <v>30</v>
      </c>
      <c r="AI224" s="17" t="s">
        <v>30</v>
      </c>
      <c r="AJ224" s="19" t="s">
        <v>30</v>
      </c>
      <c r="AK224" s="44" t="s">
        <v>30</v>
      </c>
      <c r="AL224" s="17" t="s">
        <v>30</v>
      </c>
      <c r="AM224" s="17" t="s">
        <v>30</v>
      </c>
      <c r="AN224" s="17" t="s">
        <v>30</v>
      </c>
      <c r="AO224" s="16" t="s">
        <v>30</v>
      </c>
      <c r="AP224" s="18" t="s">
        <v>30</v>
      </c>
      <c r="AQ224" s="17" t="s">
        <v>30</v>
      </c>
      <c r="AR224" s="17" t="s">
        <v>30</v>
      </c>
      <c r="AS224" s="17" t="s">
        <v>30</v>
      </c>
      <c r="AT224" s="16" t="s">
        <v>30</v>
      </c>
      <c r="AU224" s="18" t="s">
        <v>30</v>
      </c>
      <c r="AV224" s="17" t="s">
        <v>30</v>
      </c>
      <c r="AW224" s="17" t="s">
        <v>30</v>
      </c>
      <c r="AX224" s="17" t="s">
        <v>30</v>
      </c>
      <c r="AY224" s="16" t="s">
        <v>30</v>
      </c>
      <c r="AZ224" s="18" t="s">
        <v>30</v>
      </c>
      <c r="BA224" s="17" t="s">
        <v>30</v>
      </c>
      <c r="BB224" s="17" t="s">
        <v>30</v>
      </c>
      <c r="BC224" s="17" t="s">
        <v>30</v>
      </c>
      <c r="BD224" s="16" t="s">
        <v>30</v>
      </c>
      <c r="BE224" s="18" t="s">
        <v>30</v>
      </c>
      <c r="BF224" s="17" t="s">
        <v>30</v>
      </c>
      <c r="BG224" s="17" t="s">
        <v>30</v>
      </c>
      <c r="BH224" s="17" t="s">
        <v>30</v>
      </c>
      <c r="BI224" s="16" t="s">
        <v>30</v>
      </c>
      <c r="BJ224" s="18" t="s">
        <v>30</v>
      </c>
      <c r="BK224" s="17" t="s">
        <v>30</v>
      </c>
      <c r="BL224" s="17" t="s">
        <v>30</v>
      </c>
      <c r="BM224" s="17" t="s">
        <v>30</v>
      </c>
      <c r="BN224" s="16" t="s">
        <v>30</v>
      </c>
      <c r="BO224" s="86"/>
    </row>
    <row r="225" spans="1:67" x14ac:dyDescent="0.2">
      <c r="A225" s="61"/>
      <c r="B225" s="62"/>
      <c r="C225" s="102"/>
      <c r="D225" s="103"/>
      <c r="E225" s="103"/>
      <c r="F225" s="103"/>
      <c r="G225" s="103"/>
      <c r="H225" s="103"/>
      <c r="I225" s="119" t="b">
        <f t="shared" si="12"/>
        <v>0</v>
      </c>
      <c r="J225" s="68"/>
      <c r="K225" s="68"/>
      <c r="L225" s="26" t="s">
        <v>30</v>
      </c>
      <c r="M225" s="68" t="s">
        <v>30</v>
      </c>
      <c r="N225" s="25" t="s">
        <v>30</v>
      </c>
      <c r="O225" s="25" t="s">
        <v>30</v>
      </c>
      <c r="P225" s="82" t="s">
        <v>30</v>
      </c>
      <c r="Q225" s="26" t="s">
        <v>30</v>
      </c>
      <c r="R225" s="25" t="s">
        <v>30</v>
      </c>
      <c r="S225" s="25" t="s">
        <v>30</v>
      </c>
      <c r="T225" s="25" t="s">
        <v>30</v>
      </c>
      <c r="U225" s="82" t="s">
        <v>30</v>
      </c>
      <c r="V225" s="18" t="s">
        <v>30</v>
      </c>
      <c r="W225" s="17" t="s">
        <v>30</v>
      </c>
      <c r="X225" s="17" t="s">
        <v>30</v>
      </c>
      <c r="Y225" s="17" t="s">
        <v>30</v>
      </c>
      <c r="Z225" s="16" t="s">
        <v>30</v>
      </c>
      <c r="AA225" s="18" t="s">
        <v>30</v>
      </c>
      <c r="AB225" s="17" t="s">
        <v>30</v>
      </c>
      <c r="AC225" s="17" t="s">
        <v>30</v>
      </c>
      <c r="AD225" s="17" t="s">
        <v>30</v>
      </c>
      <c r="AE225" s="16" t="s">
        <v>30</v>
      </c>
      <c r="AF225" s="18" t="s">
        <v>30</v>
      </c>
      <c r="AG225" s="17" t="s">
        <v>30</v>
      </c>
      <c r="AH225" s="17" t="s">
        <v>30</v>
      </c>
      <c r="AI225" s="17" t="s">
        <v>30</v>
      </c>
      <c r="AJ225" s="19" t="s">
        <v>30</v>
      </c>
      <c r="AK225" s="44" t="s">
        <v>30</v>
      </c>
      <c r="AL225" s="17" t="s">
        <v>30</v>
      </c>
      <c r="AM225" s="17" t="s">
        <v>30</v>
      </c>
      <c r="AN225" s="17" t="s">
        <v>30</v>
      </c>
      <c r="AO225" s="16" t="s">
        <v>30</v>
      </c>
      <c r="AP225" s="18" t="s">
        <v>30</v>
      </c>
      <c r="AQ225" s="17" t="s">
        <v>30</v>
      </c>
      <c r="AR225" s="17" t="s">
        <v>30</v>
      </c>
      <c r="AS225" s="17" t="s">
        <v>30</v>
      </c>
      <c r="AT225" s="16" t="s">
        <v>30</v>
      </c>
      <c r="AU225" s="18" t="s">
        <v>30</v>
      </c>
      <c r="AV225" s="17" t="s">
        <v>30</v>
      </c>
      <c r="AW225" s="17" t="s">
        <v>30</v>
      </c>
      <c r="AX225" s="17" t="s">
        <v>30</v>
      </c>
      <c r="AY225" s="16" t="s">
        <v>30</v>
      </c>
      <c r="AZ225" s="18" t="s">
        <v>30</v>
      </c>
      <c r="BA225" s="17" t="s">
        <v>30</v>
      </c>
      <c r="BB225" s="17" t="s">
        <v>30</v>
      </c>
      <c r="BC225" s="17" t="s">
        <v>30</v>
      </c>
      <c r="BD225" s="16" t="s">
        <v>30</v>
      </c>
      <c r="BE225" s="18" t="s">
        <v>30</v>
      </c>
      <c r="BF225" s="17" t="s">
        <v>30</v>
      </c>
      <c r="BG225" s="17" t="s">
        <v>30</v>
      </c>
      <c r="BH225" s="17" t="s">
        <v>30</v>
      </c>
      <c r="BI225" s="16" t="s">
        <v>30</v>
      </c>
      <c r="BJ225" s="18" t="s">
        <v>30</v>
      </c>
      <c r="BK225" s="17" t="s">
        <v>30</v>
      </c>
      <c r="BL225" s="17" t="s">
        <v>30</v>
      </c>
      <c r="BM225" s="17" t="s">
        <v>30</v>
      </c>
      <c r="BN225" s="16" t="s">
        <v>30</v>
      </c>
      <c r="BO225" s="86"/>
    </row>
    <row r="226" spans="1:67" x14ac:dyDescent="0.2">
      <c r="A226" s="61"/>
      <c r="B226" s="62"/>
      <c r="C226" s="102"/>
      <c r="D226" s="103"/>
      <c r="E226" s="103"/>
      <c r="F226" s="103"/>
      <c r="G226" s="103"/>
      <c r="H226" s="103"/>
      <c r="I226" s="119" t="b">
        <f t="shared" si="12"/>
        <v>0</v>
      </c>
      <c r="J226" s="68"/>
      <c r="K226" s="68"/>
      <c r="L226" s="26" t="s">
        <v>30</v>
      </c>
      <c r="M226" s="68" t="s">
        <v>30</v>
      </c>
      <c r="N226" s="25" t="s">
        <v>30</v>
      </c>
      <c r="O226" s="25" t="s">
        <v>30</v>
      </c>
      <c r="P226" s="82" t="s">
        <v>30</v>
      </c>
      <c r="Q226" s="26" t="s">
        <v>30</v>
      </c>
      <c r="R226" s="25" t="s">
        <v>30</v>
      </c>
      <c r="S226" s="25" t="s">
        <v>30</v>
      </c>
      <c r="T226" s="25" t="s">
        <v>30</v>
      </c>
      <c r="U226" s="82" t="s">
        <v>30</v>
      </c>
      <c r="V226" s="18" t="s">
        <v>30</v>
      </c>
      <c r="W226" s="17" t="s">
        <v>30</v>
      </c>
      <c r="X226" s="17" t="s">
        <v>30</v>
      </c>
      <c r="Y226" s="17" t="s">
        <v>30</v>
      </c>
      <c r="Z226" s="16" t="s">
        <v>30</v>
      </c>
      <c r="AA226" s="18" t="s">
        <v>30</v>
      </c>
      <c r="AB226" s="17" t="s">
        <v>30</v>
      </c>
      <c r="AC226" s="17" t="s">
        <v>30</v>
      </c>
      <c r="AD226" s="17" t="s">
        <v>30</v>
      </c>
      <c r="AE226" s="16" t="s">
        <v>30</v>
      </c>
      <c r="AF226" s="18" t="s">
        <v>30</v>
      </c>
      <c r="AG226" s="17" t="s">
        <v>30</v>
      </c>
      <c r="AH226" s="17" t="s">
        <v>30</v>
      </c>
      <c r="AI226" s="17" t="s">
        <v>30</v>
      </c>
      <c r="AJ226" s="19" t="s">
        <v>30</v>
      </c>
      <c r="AK226" s="44" t="s">
        <v>30</v>
      </c>
      <c r="AL226" s="17" t="s">
        <v>30</v>
      </c>
      <c r="AM226" s="17" t="s">
        <v>30</v>
      </c>
      <c r="AN226" s="17" t="s">
        <v>30</v>
      </c>
      <c r="AO226" s="16" t="s">
        <v>30</v>
      </c>
      <c r="AP226" s="18" t="s">
        <v>30</v>
      </c>
      <c r="AQ226" s="17" t="s">
        <v>30</v>
      </c>
      <c r="AR226" s="17" t="s">
        <v>30</v>
      </c>
      <c r="AS226" s="17" t="s">
        <v>30</v>
      </c>
      <c r="AT226" s="16" t="s">
        <v>30</v>
      </c>
      <c r="AU226" s="18" t="s">
        <v>30</v>
      </c>
      <c r="AV226" s="17" t="s">
        <v>30</v>
      </c>
      <c r="AW226" s="17" t="s">
        <v>30</v>
      </c>
      <c r="AX226" s="17" t="s">
        <v>30</v>
      </c>
      <c r="AY226" s="16" t="s">
        <v>30</v>
      </c>
      <c r="AZ226" s="18" t="s">
        <v>30</v>
      </c>
      <c r="BA226" s="17" t="s">
        <v>30</v>
      </c>
      <c r="BB226" s="17" t="s">
        <v>30</v>
      </c>
      <c r="BC226" s="17" t="s">
        <v>30</v>
      </c>
      <c r="BD226" s="16" t="s">
        <v>30</v>
      </c>
      <c r="BE226" s="18" t="s">
        <v>30</v>
      </c>
      <c r="BF226" s="17" t="s">
        <v>30</v>
      </c>
      <c r="BG226" s="17" t="s">
        <v>30</v>
      </c>
      <c r="BH226" s="17" t="s">
        <v>30</v>
      </c>
      <c r="BI226" s="16" t="s">
        <v>30</v>
      </c>
      <c r="BJ226" s="18" t="s">
        <v>30</v>
      </c>
      <c r="BK226" s="17" t="s">
        <v>30</v>
      </c>
      <c r="BL226" s="17" t="s">
        <v>30</v>
      </c>
      <c r="BM226" s="17" t="s">
        <v>30</v>
      </c>
      <c r="BN226" s="16" t="s">
        <v>30</v>
      </c>
      <c r="BO226" s="86"/>
    </row>
    <row r="227" spans="1:67" x14ac:dyDescent="0.2">
      <c r="A227" s="61"/>
      <c r="B227" s="62"/>
      <c r="C227" s="102"/>
      <c r="D227" s="103"/>
      <c r="E227" s="103"/>
      <c r="F227" s="103"/>
      <c r="G227" s="103"/>
      <c r="H227" s="103"/>
      <c r="I227" s="119" t="b">
        <f t="shared" si="12"/>
        <v>0</v>
      </c>
      <c r="J227" s="68"/>
      <c r="K227" s="68"/>
      <c r="L227" s="26" t="s">
        <v>30</v>
      </c>
      <c r="M227" s="68" t="s">
        <v>30</v>
      </c>
      <c r="N227" s="25" t="s">
        <v>30</v>
      </c>
      <c r="O227" s="25" t="s">
        <v>30</v>
      </c>
      <c r="P227" s="82" t="s">
        <v>30</v>
      </c>
      <c r="Q227" s="26" t="s">
        <v>30</v>
      </c>
      <c r="R227" s="25" t="s">
        <v>30</v>
      </c>
      <c r="S227" s="25" t="s">
        <v>30</v>
      </c>
      <c r="T227" s="25" t="s">
        <v>30</v>
      </c>
      <c r="U227" s="82" t="s">
        <v>30</v>
      </c>
      <c r="V227" s="18" t="s">
        <v>30</v>
      </c>
      <c r="W227" s="17" t="s">
        <v>30</v>
      </c>
      <c r="X227" s="17" t="s">
        <v>30</v>
      </c>
      <c r="Y227" s="17" t="s">
        <v>30</v>
      </c>
      <c r="Z227" s="16" t="s">
        <v>30</v>
      </c>
      <c r="AA227" s="18" t="s">
        <v>30</v>
      </c>
      <c r="AB227" s="17" t="s">
        <v>30</v>
      </c>
      <c r="AC227" s="17" t="s">
        <v>30</v>
      </c>
      <c r="AD227" s="17" t="s">
        <v>30</v>
      </c>
      <c r="AE227" s="16" t="s">
        <v>30</v>
      </c>
      <c r="AF227" s="18" t="s">
        <v>30</v>
      </c>
      <c r="AG227" s="17" t="s">
        <v>30</v>
      </c>
      <c r="AH227" s="17" t="s">
        <v>30</v>
      </c>
      <c r="AI227" s="17" t="s">
        <v>30</v>
      </c>
      <c r="AJ227" s="19" t="s">
        <v>30</v>
      </c>
      <c r="AK227" s="44" t="s">
        <v>30</v>
      </c>
      <c r="AL227" s="17" t="s">
        <v>30</v>
      </c>
      <c r="AM227" s="17" t="s">
        <v>30</v>
      </c>
      <c r="AN227" s="17" t="s">
        <v>30</v>
      </c>
      <c r="AO227" s="16" t="s">
        <v>30</v>
      </c>
      <c r="AP227" s="18" t="s">
        <v>30</v>
      </c>
      <c r="AQ227" s="17" t="s">
        <v>30</v>
      </c>
      <c r="AR227" s="17" t="s">
        <v>30</v>
      </c>
      <c r="AS227" s="17" t="s">
        <v>30</v>
      </c>
      <c r="AT227" s="16" t="s">
        <v>30</v>
      </c>
      <c r="AU227" s="18" t="s">
        <v>30</v>
      </c>
      <c r="AV227" s="17" t="s">
        <v>30</v>
      </c>
      <c r="AW227" s="17" t="s">
        <v>30</v>
      </c>
      <c r="AX227" s="17" t="s">
        <v>30</v>
      </c>
      <c r="AY227" s="16" t="s">
        <v>30</v>
      </c>
      <c r="AZ227" s="18" t="s">
        <v>30</v>
      </c>
      <c r="BA227" s="17" t="s">
        <v>30</v>
      </c>
      <c r="BB227" s="17" t="s">
        <v>30</v>
      </c>
      <c r="BC227" s="17" t="s">
        <v>30</v>
      </c>
      <c r="BD227" s="16" t="s">
        <v>30</v>
      </c>
      <c r="BE227" s="18" t="s">
        <v>30</v>
      </c>
      <c r="BF227" s="17" t="s">
        <v>30</v>
      </c>
      <c r="BG227" s="17" t="s">
        <v>30</v>
      </c>
      <c r="BH227" s="17" t="s">
        <v>30</v>
      </c>
      <c r="BI227" s="16" t="s">
        <v>30</v>
      </c>
      <c r="BJ227" s="18" t="s">
        <v>30</v>
      </c>
      <c r="BK227" s="17" t="s">
        <v>30</v>
      </c>
      <c r="BL227" s="17" t="s">
        <v>30</v>
      </c>
      <c r="BM227" s="17" t="s">
        <v>30</v>
      </c>
      <c r="BN227" s="16" t="s">
        <v>30</v>
      </c>
      <c r="BO227" s="86"/>
    </row>
    <row r="228" spans="1:67" x14ac:dyDescent="0.2">
      <c r="A228" s="61"/>
      <c r="B228" s="62"/>
      <c r="C228" s="102"/>
      <c r="D228" s="103"/>
      <c r="E228" s="103"/>
      <c r="F228" s="103"/>
      <c r="G228" s="103"/>
      <c r="H228" s="103"/>
      <c r="I228" s="119" t="b">
        <f t="shared" si="12"/>
        <v>0</v>
      </c>
      <c r="J228" s="68"/>
      <c r="K228" s="68"/>
      <c r="L228" s="26" t="s">
        <v>30</v>
      </c>
      <c r="M228" s="68" t="s">
        <v>30</v>
      </c>
      <c r="N228" s="25" t="s">
        <v>30</v>
      </c>
      <c r="O228" s="25" t="s">
        <v>30</v>
      </c>
      <c r="P228" s="82" t="s">
        <v>30</v>
      </c>
      <c r="Q228" s="26" t="s">
        <v>30</v>
      </c>
      <c r="R228" s="25" t="s">
        <v>30</v>
      </c>
      <c r="S228" s="25" t="s">
        <v>30</v>
      </c>
      <c r="T228" s="25" t="s">
        <v>30</v>
      </c>
      <c r="U228" s="82" t="s">
        <v>30</v>
      </c>
      <c r="V228" s="18" t="s">
        <v>30</v>
      </c>
      <c r="W228" s="17" t="s">
        <v>30</v>
      </c>
      <c r="X228" s="17" t="s">
        <v>30</v>
      </c>
      <c r="Y228" s="17" t="s">
        <v>30</v>
      </c>
      <c r="Z228" s="16" t="s">
        <v>30</v>
      </c>
      <c r="AA228" s="18" t="s">
        <v>30</v>
      </c>
      <c r="AB228" s="17" t="s">
        <v>30</v>
      </c>
      <c r="AC228" s="17" t="s">
        <v>30</v>
      </c>
      <c r="AD228" s="17" t="s">
        <v>30</v>
      </c>
      <c r="AE228" s="16" t="s">
        <v>30</v>
      </c>
      <c r="AF228" s="18" t="s">
        <v>30</v>
      </c>
      <c r="AG228" s="17" t="s">
        <v>30</v>
      </c>
      <c r="AH228" s="17" t="s">
        <v>30</v>
      </c>
      <c r="AI228" s="17" t="s">
        <v>30</v>
      </c>
      <c r="AJ228" s="19" t="s">
        <v>30</v>
      </c>
      <c r="AK228" s="44" t="s">
        <v>30</v>
      </c>
      <c r="AL228" s="17" t="s">
        <v>30</v>
      </c>
      <c r="AM228" s="17" t="s">
        <v>30</v>
      </c>
      <c r="AN228" s="17" t="s">
        <v>30</v>
      </c>
      <c r="AO228" s="16" t="s">
        <v>30</v>
      </c>
      <c r="AP228" s="18" t="s">
        <v>30</v>
      </c>
      <c r="AQ228" s="17" t="s">
        <v>30</v>
      </c>
      <c r="AR228" s="17" t="s">
        <v>30</v>
      </c>
      <c r="AS228" s="17" t="s">
        <v>30</v>
      </c>
      <c r="AT228" s="16" t="s">
        <v>30</v>
      </c>
      <c r="AU228" s="18" t="s">
        <v>30</v>
      </c>
      <c r="AV228" s="17" t="s">
        <v>30</v>
      </c>
      <c r="AW228" s="17" t="s">
        <v>30</v>
      </c>
      <c r="AX228" s="17" t="s">
        <v>30</v>
      </c>
      <c r="AY228" s="16" t="s">
        <v>30</v>
      </c>
      <c r="AZ228" s="18" t="s">
        <v>30</v>
      </c>
      <c r="BA228" s="17" t="s">
        <v>30</v>
      </c>
      <c r="BB228" s="17" t="s">
        <v>30</v>
      </c>
      <c r="BC228" s="17" t="s">
        <v>30</v>
      </c>
      <c r="BD228" s="16" t="s">
        <v>30</v>
      </c>
      <c r="BE228" s="18" t="s">
        <v>30</v>
      </c>
      <c r="BF228" s="17" t="s">
        <v>30</v>
      </c>
      <c r="BG228" s="17" t="s">
        <v>30</v>
      </c>
      <c r="BH228" s="17" t="s">
        <v>30</v>
      </c>
      <c r="BI228" s="16" t="s">
        <v>30</v>
      </c>
      <c r="BJ228" s="18" t="s">
        <v>30</v>
      </c>
      <c r="BK228" s="17" t="s">
        <v>30</v>
      </c>
      <c r="BL228" s="17" t="s">
        <v>30</v>
      </c>
      <c r="BM228" s="17" t="s">
        <v>30</v>
      </c>
      <c r="BN228" s="16" t="s">
        <v>30</v>
      </c>
      <c r="BO228" s="86"/>
    </row>
    <row r="229" spans="1:67" x14ac:dyDescent="0.2">
      <c r="A229" s="61"/>
      <c r="B229" s="62"/>
      <c r="C229" s="102"/>
      <c r="D229" s="103"/>
      <c r="E229" s="103"/>
      <c r="F229" s="103"/>
      <c r="G229" s="103"/>
      <c r="H229" s="103"/>
      <c r="I229" s="119" t="b">
        <f t="shared" si="12"/>
        <v>0</v>
      </c>
      <c r="J229" s="68"/>
      <c r="K229" s="68"/>
      <c r="L229" s="26" t="s">
        <v>30</v>
      </c>
      <c r="M229" s="68" t="s">
        <v>30</v>
      </c>
      <c r="N229" s="25" t="s">
        <v>30</v>
      </c>
      <c r="O229" s="25" t="s">
        <v>30</v>
      </c>
      <c r="P229" s="82" t="s">
        <v>30</v>
      </c>
      <c r="Q229" s="26" t="s">
        <v>30</v>
      </c>
      <c r="R229" s="25" t="s">
        <v>30</v>
      </c>
      <c r="S229" s="25" t="s">
        <v>30</v>
      </c>
      <c r="T229" s="25" t="s">
        <v>30</v>
      </c>
      <c r="U229" s="82" t="s">
        <v>30</v>
      </c>
      <c r="V229" s="18" t="s">
        <v>30</v>
      </c>
      <c r="W229" s="17" t="s">
        <v>30</v>
      </c>
      <c r="X229" s="17" t="s">
        <v>30</v>
      </c>
      <c r="Y229" s="17" t="s">
        <v>30</v>
      </c>
      <c r="Z229" s="16" t="s">
        <v>30</v>
      </c>
      <c r="AA229" s="18" t="s">
        <v>30</v>
      </c>
      <c r="AB229" s="17" t="s">
        <v>30</v>
      </c>
      <c r="AC229" s="17" t="s">
        <v>30</v>
      </c>
      <c r="AD229" s="17" t="s">
        <v>30</v>
      </c>
      <c r="AE229" s="16" t="s">
        <v>30</v>
      </c>
      <c r="AF229" s="18" t="s">
        <v>30</v>
      </c>
      <c r="AG229" s="17" t="s">
        <v>30</v>
      </c>
      <c r="AH229" s="17" t="s">
        <v>30</v>
      </c>
      <c r="AI229" s="17" t="s">
        <v>30</v>
      </c>
      <c r="AJ229" s="19" t="s">
        <v>30</v>
      </c>
      <c r="AK229" s="44" t="s">
        <v>30</v>
      </c>
      <c r="AL229" s="17" t="s">
        <v>30</v>
      </c>
      <c r="AM229" s="17" t="s">
        <v>30</v>
      </c>
      <c r="AN229" s="17" t="s">
        <v>30</v>
      </c>
      <c r="AO229" s="16" t="s">
        <v>30</v>
      </c>
      <c r="AP229" s="18" t="s">
        <v>30</v>
      </c>
      <c r="AQ229" s="17" t="s">
        <v>30</v>
      </c>
      <c r="AR229" s="17" t="s">
        <v>30</v>
      </c>
      <c r="AS229" s="17" t="s">
        <v>30</v>
      </c>
      <c r="AT229" s="16" t="s">
        <v>30</v>
      </c>
      <c r="AU229" s="18" t="s">
        <v>30</v>
      </c>
      <c r="AV229" s="17" t="s">
        <v>30</v>
      </c>
      <c r="AW229" s="17" t="s">
        <v>30</v>
      </c>
      <c r="AX229" s="17" t="s">
        <v>30</v>
      </c>
      <c r="AY229" s="16" t="s">
        <v>30</v>
      </c>
      <c r="AZ229" s="18" t="s">
        <v>30</v>
      </c>
      <c r="BA229" s="17" t="s">
        <v>30</v>
      </c>
      <c r="BB229" s="17" t="s">
        <v>30</v>
      </c>
      <c r="BC229" s="17" t="s">
        <v>30</v>
      </c>
      <c r="BD229" s="16" t="s">
        <v>30</v>
      </c>
      <c r="BE229" s="18" t="s">
        <v>30</v>
      </c>
      <c r="BF229" s="17" t="s">
        <v>30</v>
      </c>
      <c r="BG229" s="17" t="s">
        <v>30</v>
      </c>
      <c r="BH229" s="17" t="s">
        <v>30</v>
      </c>
      <c r="BI229" s="16" t="s">
        <v>30</v>
      </c>
      <c r="BJ229" s="18" t="s">
        <v>30</v>
      </c>
      <c r="BK229" s="17" t="s">
        <v>30</v>
      </c>
      <c r="BL229" s="17" t="s">
        <v>30</v>
      </c>
      <c r="BM229" s="17" t="s">
        <v>30</v>
      </c>
      <c r="BN229" s="16" t="s">
        <v>30</v>
      </c>
      <c r="BO229" s="86"/>
    </row>
    <row r="230" spans="1:67" x14ac:dyDescent="0.2">
      <c r="A230" s="61"/>
      <c r="B230" s="62"/>
      <c r="C230" s="102"/>
      <c r="D230" s="103"/>
      <c r="E230" s="103"/>
      <c r="F230" s="103"/>
      <c r="G230" s="103"/>
      <c r="H230" s="103"/>
      <c r="I230" s="119" t="b">
        <f t="shared" si="12"/>
        <v>0</v>
      </c>
      <c r="J230" s="68"/>
      <c r="K230" s="68"/>
      <c r="L230" s="26" t="s">
        <v>30</v>
      </c>
      <c r="M230" s="68" t="s">
        <v>30</v>
      </c>
      <c r="N230" s="25" t="s">
        <v>30</v>
      </c>
      <c r="O230" s="25" t="s">
        <v>30</v>
      </c>
      <c r="P230" s="82" t="s">
        <v>30</v>
      </c>
      <c r="Q230" s="26" t="s">
        <v>30</v>
      </c>
      <c r="R230" s="25" t="s">
        <v>30</v>
      </c>
      <c r="S230" s="25" t="s">
        <v>30</v>
      </c>
      <c r="T230" s="25" t="s">
        <v>30</v>
      </c>
      <c r="U230" s="82" t="s">
        <v>30</v>
      </c>
      <c r="V230" s="18" t="s">
        <v>30</v>
      </c>
      <c r="W230" s="17" t="s">
        <v>30</v>
      </c>
      <c r="X230" s="17" t="s">
        <v>30</v>
      </c>
      <c r="Y230" s="17" t="s">
        <v>30</v>
      </c>
      <c r="Z230" s="16" t="s">
        <v>30</v>
      </c>
      <c r="AA230" s="18" t="s">
        <v>30</v>
      </c>
      <c r="AB230" s="17" t="s">
        <v>30</v>
      </c>
      <c r="AC230" s="17" t="s">
        <v>30</v>
      </c>
      <c r="AD230" s="17" t="s">
        <v>30</v>
      </c>
      <c r="AE230" s="16" t="s">
        <v>30</v>
      </c>
      <c r="AF230" s="18" t="s">
        <v>30</v>
      </c>
      <c r="AG230" s="17" t="s">
        <v>30</v>
      </c>
      <c r="AH230" s="17" t="s">
        <v>30</v>
      </c>
      <c r="AI230" s="17" t="s">
        <v>30</v>
      </c>
      <c r="AJ230" s="19" t="s">
        <v>30</v>
      </c>
      <c r="AK230" s="44" t="s">
        <v>30</v>
      </c>
      <c r="AL230" s="17" t="s">
        <v>30</v>
      </c>
      <c r="AM230" s="17" t="s">
        <v>30</v>
      </c>
      <c r="AN230" s="17" t="s">
        <v>30</v>
      </c>
      <c r="AO230" s="16" t="s">
        <v>30</v>
      </c>
      <c r="AP230" s="18" t="s">
        <v>30</v>
      </c>
      <c r="AQ230" s="17" t="s">
        <v>30</v>
      </c>
      <c r="AR230" s="17" t="s">
        <v>30</v>
      </c>
      <c r="AS230" s="17" t="s">
        <v>30</v>
      </c>
      <c r="AT230" s="16" t="s">
        <v>30</v>
      </c>
      <c r="AU230" s="18" t="s">
        <v>30</v>
      </c>
      <c r="AV230" s="17" t="s">
        <v>30</v>
      </c>
      <c r="AW230" s="17" t="s">
        <v>30</v>
      </c>
      <c r="AX230" s="17" t="s">
        <v>30</v>
      </c>
      <c r="AY230" s="16" t="s">
        <v>30</v>
      </c>
      <c r="AZ230" s="18" t="s">
        <v>30</v>
      </c>
      <c r="BA230" s="17" t="s">
        <v>30</v>
      </c>
      <c r="BB230" s="17" t="s">
        <v>30</v>
      </c>
      <c r="BC230" s="17" t="s">
        <v>30</v>
      </c>
      <c r="BD230" s="16" t="s">
        <v>30</v>
      </c>
      <c r="BE230" s="18" t="s">
        <v>30</v>
      </c>
      <c r="BF230" s="17" t="s">
        <v>30</v>
      </c>
      <c r="BG230" s="17" t="s">
        <v>30</v>
      </c>
      <c r="BH230" s="17" t="s">
        <v>30</v>
      </c>
      <c r="BI230" s="16" t="s">
        <v>30</v>
      </c>
      <c r="BJ230" s="18" t="s">
        <v>30</v>
      </c>
      <c r="BK230" s="17" t="s">
        <v>30</v>
      </c>
      <c r="BL230" s="17" t="s">
        <v>30</v>
      </c>
      <c r="BM230" s="17" t="s">
        <v>30</v>
      </c>
      <c r="BN230" s="16" t="s">
        <v>30</v>
      </c>
      <c r="BO230" s="86"/>
    </row>
    <row r="231" spans="1:67" x14ac:dyDescent="0.2">
      <c r="A231" s="61"/>
      <c r="B231" s="62"/>
      <c r="C231" s="102"/>
      <c r="D231" s="103"/>
      <c r="E231" s="103"/>
      <c r="F231" s="103"/>
      <c r="G231" s="103"/>
      <c r="H231" s="103"/>
      <c r="I231" s="119" t="b">
        <f t="shared" si="12"/>
        <v>0</v>
      </c>
      <c r="J231" s="68"/>
      <c r="K231" s="68"/>
      <c r="L231" s="26" t="s">
        <v>30</v>
      </c>
      <c r="M231" s="68" t="s">
        <v>30</v>
      </c>
      <c r="N231" s="25" t="s">
        <v>30</v>
      </c>
      <c r="O231" s="25" t="s">
        <v>30</v>
      </c>
      <c r="P231" s="82" t="s">
        <v>30</v>
      </c>
      <c r="Q231" s="26" t="s">
        <v>30</v>
      </c>
      <c r="R231" s="25" t="s">
        <v>30</v>
      </c>
      <c r="S231" s="25" t="s">
        <v>30</v>
      </c>
      <c r="T231" s="25" t="s">
        <v>30</v>
      </c>
      <c r="U231" s="82" t="s">
        <v>30</v>
      </c>
      <c r="V231" s="18" t="s">
        <v>30</v>
      </c>
      <c r="W231" s="17" t="s">
        <v>30</v>
      </c>
      <c r="X231" s="17" t="s">
        <v>30</v>
      </c>
      <c r="Y231" s="17" t="s">
        <v>30</v>
      </c>
      <c r="Z231" s="16" t="s">
        <v>30</v>
      </c>
      <c r="AA231" s="18" t="s">
        <v>30</v>
      </c>
      <c r="AB231" s="17" t="s">
        <v>30</v>
      </c>
      <c r="AC231" s="17" t="s">
        <v>30</v>
      </c>
      <c r="AD231" s="17" t="s">
        <v>30</v>
      </c>
      <c r="AE231" s="16" t="s">
        <v>30</v>
      </c>
      <c r="AF231" s="18" t="s">
        <v>30</v>
      </c>
      <c r="AG231" s="17" t="s">
        <v>30</v>
      </c>
      <c r="AH231" s="17" t="s">
        <v>30</v>
      </c>
      <c r="AI231" s="17" t="s">
        <v>30</v>
      </c>
      <c r="AJ231" s="19" t="s">
        <v>30</v>
      </c>
      <c r="AK231" s="44" t="s">
        <v>30</v>
      </c>
      <c r="AL231" s="17" t="s">
        <v>30</v>
      </c>
      <c r="AM231" s="17" t="s">
        <v>30</v>
      </c>
      <c r="AN231" s="17" t="s">
        <v>30</v>
      </c>
      <c r="AO231" s="16" t="s">
        <v>30</v>
      </c>
      <c r="AP231" s="18" t="s">
        <v>30</v>
      </c>
      <c r="AQ231" s="17" t="s">
        <v>30</v>
      </c>
      <c r="AR231" s="17" t="s">
        <v>30</v>
      </c>
      <c r="AS231" s="17" t="s">
        <v>30</v>
      </c>
      <c r="AT231" s="16" t="s">
        <v>30</v>
      </c>
      <c r="AU231" s="18" t="s">
        <v>30</v>
      </c>
      <c r="AV231" s="17" t="s">
        <v>30</v>
      </c>
      <c r="AW231" s="17" t="s">
        <v>30</v>
      </c>
      <c r="AX231" s="17" t="s">
        <v>30</v>
      </c>
      <c r="AY231" s="16" t="s">
        <v>30</v>
      </c>
      <c r="AZ231" s="18" t="s">
        <v>30</v>
      </c>
      <c r="BA231" s="17" t="s">
        <v>30</v>
      </c>
      <c r="BB231" s="17" t="s">
        <v>30</v>
      </c>
      <c r="BC231" s="17" t="s">
        <v>30</v>
      </c>
      <c r="BD231" s="16" t="s">
        <v>30</v>
      </c>
      <c r="BE231" s="18" t="s">
        <v>30</v>
      </c>
      <c r="BF231" s="17" t="s">
        <v>30</v>
      </c>
      <c r="BG231" s="17" t="s">
        <v>30</v>
      </c>
      <c r="BH231" s="17" t="s">
        <v>30</v>
      </c>
      <c r="BI231" s="16" t="s">
        <v>30</v>
      </c>
      <c r="BJ231" s="18" t="s">
        <v>30</v>
      </c>
      <c r="BK231" s="17" t="s">
        <v>30</v>
      </c>
      <c r="BL231" s="17" t="s">
        <v>30</v>
      </c>
      <c r="BM231" s="17" t="s">
        <v>30</v>
      </c>
      <c r="BN231" s="16" t="s">
        <v>30</v>
      </c>
      <c r="BO231" s="86"/>
    </row>
    <row r="232" spans="1:67" x14ac:dyDescent="0.2">
      <c r="A232" s="61"/>
      <c r="B232" s="62"/>
      <c r="C232" s="102"/>
      <c r="D232" s="103"/>
      <c r="E232" s="103"/>
      <c r="F232" s="103"/>
      <c r="G232" s="103"/>
      <c r="H232" s="103"/>
      <c r="I232" s="119" t="b">
        <f t="shared" si="12"/>
        <v>0</v>
      </c>
      <c r="J232" s="68"/>
      <c r="K232" s="68"/>
      <c r="L232" s="26" t="s">
        <v>30</v>
      </c>
      <c r="M232" s="68" t="s">
        <v>30</v>
      </c>
      <c r="N232" s="25" t="s">
        <v>30</v>
      </c>
      <c r="O232" s="25" t="s">
        <v>30</v>
      </c>
      <c r="P232" s="82" t="s">
        <v>30</v>
      </c>
      <c r="Q232" s="26" t="s">
        <v>30</v>
      </c>
      <c r="R232" s="25" t="s">
        <v>30</v>
      </c>
      <c r="S232" s="25" t="s">
        <v>30</v>
      </c>
      <c r="T232" s="25" t="s">
        <v>30</v>
      </c>
      <c r="U232" s="82" t="s">
        <v>30</v>
      </c>
      <c r="V232" s="18" t="s">
        <v>30</v>
      </c>
      <c r="W232" s="17" t="s">
        <v>30</v>
      </c>
      <c r="X232" s="17" t="s">
        <v>30</v>
      </c>
      <c r="Y232" s="17" t="s">
        <v>30</v>
      </c>
      <c r="Z232" s="16" t="s">
        <v>30</v>
      </c>
      <c r="AA232" s="18" t="s">
        <v>30</v>
      </c>
      <c r="AB232" s="17" t="s">
        <v>30</v>
      </c>
      <c r="AC232" s="17" t="s">
        <v>30</v>
      </c>
      <c r="AD232" s="17" t="s">
        <v>30</v>
      </c>
      <c r="AE232" s="16" t="s">
        <v>30</v>
      </c>
      <c r="AF232" s="18" t="s">
        <v>30</v>
      </c>
      <c r="AG232" s="17" t="s">
        <v>30</v>
      </c>
      <c r="AH232" s="17" t="s">
        <v>30</v>
      </c>
      <c r="AI232" s="17" t="s">
        <v>30</v>
      </c>
      <c r="AJ232" s="19" t="s">
        <v>30</v>
      </c>
      <c r="AK232" s="44" t="s">
        <v>30</v>
      </c>
      <c r="AL232" s="17" t="s">
        <v>30</v>
      </c>
      <c r="AM232" s="17" t="s">
        <v>30</v>
      </c>
      <c r="AN232" s="17" t="s">
        <v>30</v>
      </c>
      <c r="AO232" s="16" t="s">
        <v>30</v>
      </c>
      <c r="AP232" s="18" t="s">
        <v>30</v>
      </c>
      <c r="AQ232" s="17" t="s">
        <v>30</v>
      </c>
      <c r="AR232" s="17" t="s">
        <v>30</v>
      </c>
      <c r="AS232" s="17" t="s">
        <v>30</v>
      </c>
      <c r="AT232" s="16" t="s">
        <v>30</v>
      </c>
      <c r="AU232" s="18" t="s">
        <v>30</v>
      </c>
      <c r="AV232" s="17" t="s">
        <v>30</v>
      </c>
      <c r="AW232" s="17" t="s">
        <v>30</v>
      </c>
      <c r="AX232" s="17" t="s">
        <v>30</v>
      </c>
      <c r="AY232" s="16" t="s">
        <v>30</v>
      </c>
      <c r="AZ232" s="18" t="s">
        <v>30</v>
      </c>
      <c r="BA232" s="17" t="s">
        <v>30</v>
      </c>
      <c r="BB232" s="17" t="s">
        <v>30</v>
      </c>
      <c r="BC232" s="17" t="s">
        <v>30</v>
      </c>
      <c r="BD232" s="16" t="s">
        <v>30</v>
      </c>
      <c r="BE232" s="18" t="s">
        <v>30</v>
      </c>
      <c r="BF232" s="17" t="s">
        <v>30</v>
      </c>
      <c r="BG232" s="17" t="s">
        <v>30</v>
      </c>
      <c r="BH232" s="17" t="s">
        <v>30</v>
      </c>
      <c r="BI232" s="16" t="s">
        <v>30</v>
      </c>
      <c r="BJ232" s="18" t="s">
        <v>30</v>
      </c>
      <c r="BK232" s="17" t="s">
        <v>30</v>
      </c>
      <c r="BL232" s="17" t="s">
        <v>30</v>
      </c>
      <c r="BM232" s="17" t="s">
        <v>30</v>
      </c>
      <c r="BN232" s="16" t="s">
        <v>30</v>
      </c>
      <c r="BO232" s="86"/>
    </row>
    <row r="233" spans="1:67" x14ac:dyDescent="0.2">
      <c r="A233" s="61"/>
      <c r="B233" s="62"/>
      <c r="C233" s="102"/>
      <c r="D233" s="103"/>
      <c r="E233" s="103"/>
      <c r="F233" s="103"/>
      <c r="G233" s="103"/>
      <c r="H233" s="103"/>
      <c r="I233" s="119" t="b">
        <f t="shared" si="12"/>
        <v>0</v>
      </c>
      <c r="J233" s="68"/>
      <c r="K233" s="68"/>
      <c r="L233" s="26" t="s">
        <v>30</v>
      </c>
      <c r="M233" s="68" t="s">
        <v>30</v>
      </c>
      <c r="N233" s="25" t="s">
        <v>30</v>
      </c>
      <c r="O233" s="25" t="s">
        <v>30</v>
      </c>
      <c r="P233" s="82" t="s">
        <v>30</v>
      </c>
      <c r="Q233" s="26" t="s">
        <v>30</v>
      </c>
      <c r="R233" s="25" t="s">
        <v>30</v>
      </c>
      <c r="S233" s="25" t="s">
        <v>30</v>
      </c>
      <c r="T233" s="25" t="s">
        <v>30</v>
      </c>
      <c r="U233" s="82" t="s">
        <v>30</v>
      </c>
      <c r="V233" s="18" t="s">
        <v>30</v>
      </c>
      <c r="W233" s="17" t="s">
        <v>30</v>
      </c>
      <c r="X233" s="17" t="s">
        <v>30</v>
      </c>
      <c r="Y233" s="17" t="s">
        <v>30</v>
      </c>
      <c r="Z233" s="16" t="s">
        <v>30</v>
      </c>
      <c r="AA233" s="18" t="s">
        <v>30</v>
      </c>
      <c r="AB233" s="17" t="s">
        <v>30</v>
      </c>
      <c r="AC233" s="17" t="s">
        <v>30</v>
      </c>
      <c r="AD233" s="17" t="s">
        <v>30</v>
      </c>
      <c r="AE233" s="16" t="s">
        <v>30</v>
      </c>
      <c r="AF233" s="18" t="s">
        <v>30</v>
      </c>
      <c r="AG233" s="17" t="s">
        <v>30</v>
      </c>
      <c r="AH233" s="17" t="s">
        <v>30</v>
      </c>
      <c r="AI233" s="17" t="s">
        <v>30</v>
      </c>
      <c r="AJ233" s="19" t="s">
        <v>30</v>
      </c>
      <c r="AK233" s="44" t="s">
        <v>30</v>
      </c>
      <c r="AL233" s="17" t="s">
        <v>30</v>
      </c>
      <c r="AM233" s="17" t="s">
        <v>30</v>
      </c>
      <c r="AN233" s="17" t="s">
        <v>30</v>
      </c>
      <c r="AO233" s="16" t="s">
        <v>30</v>
      </c>
      <c r="AP233" s="18" t="s">
        <v>30</v>
      </c>
      <c r="AQ233" s="17" t="s">
        <v>30</v>
      </c>
      <c r="AR233" s="17" t="s">
        <v>30</v>
      </c>
      <c r="AS233" s="17" t="s">
        <v>30</v>
      </c>
      <c r="AT233" s="16" t="s">
        <v>30</v>
      </c>
      <c r="AU233" s="18" t="s">
        <v>30</v>
      </c>
      <c r="AV233" s="17" t="s">
        <v>30</v>
      </c>
      <c r="AW233" s="17" t="s">
        <v>30</v>
      </c>
      <c r="AX233" s="17" t="s">
        <v>30</v>
      </c>
      <c r="AY233" s="16" t="s">
        <v>30</v>
      </c>
      <c r="AZ233" s="18" t="s">
        <v>30</v>
      </c>
      <c r="BA233" s="17" t="s">
        <v>30</v>
      </c>
      <c r="BB233" s="17" t="s">
        <v>30</v>
      </c>
      <c r="BC233" s="17" t="s">
        <v>30</v>
      </c>
      <c r="BD233" s="16" t="s">
        <v>30</v>
      </c>
      <c r="BE233" s="18" t="s">
        <v>30</v>
      </c>
      <c r="BF233" s="17" t="s">
        <v>30</v>
      </c>
      <c r="BG233" s="17" t="s">
        <v>30</v>
      </c>
      <c r="BH233" s="17" t="s">
        <v>30</v>
      </c>
      <c r="BI233" s="16" t="s">
        <v>30</v>
      </c>
      <c r="BJ233" s="18" t="s">
        <v>30</v>
      </c>
      <c r="BK233" s="17" t="s">
        <v>30</v>
      </c>
      <c r="BL233" s="17" t="s">
        <v>30</v>
      </c>
      <c r="BM233" s="17" t="s">
        <v>30</v>
      </c>
      <c r="BN233" s="16" t="s">
        <v>30</v>
      </c>
      <c r="BO233" s="86"/>
    </row>
    <row r="234" spans="1:67" x14ac:dyDescent="0.2">
      <c r="A234" s="61"/>
      <c r="B234" s="62"/>
      <c r="C234" s="102"/>
      <c r="D234" s="103"/>
      <c r="E234" s="103"/>
      <c r="F234" s="103"/>
      <c r="G234" s="103"/>
      <c r="H234" s="103"/>
      <c r="I234" s="119" t="b">
        <f t="shared" si="12"/>
        <v>0</v>
      </c>
      <c r="J234" s="68"/>
      <c r="K234" s="68"/>
      <c r="L234" s="26" t="s">
        <v>30</v>
      </c>
      <c r="M234" s="68" t="s">
        <v>30</v>
      </c>
      <c r="N234" s="25" t="s">
        <v>30</v>
      </c>
      <c r="O234" s="25" t="s">
        <v>30</v>
      </c>
      <c r="P234" s="82" t="s">
        <v>30</v>
      </c>
      <c r="Q234" s="26" t="s">
        <v>30</v>
      </c>
      <c r="R234" s="25" t="s">
        <v>30</v>
      </c>
      <c r="S234" s="25" t="s">
        <v>30</v>
      </c>
      <c r="T234" s="25" t="s">
        <v>30</v>
      </c>
      <c r="U234" s="82" t="s">
        <v>30</v>
      </c>
      <c r="V234" s="18" t="s">
        <v>30</v>
      </c>
      <c r="W234" s="17" t="s">
        <v>30</v>
      </c>
      <c r="X234" s="17" t="s">
        <v>30</v>
      </c>
      <c r="Y234" s="17" t="s">
        <v>30</v>
      </c>
      <c r="Z234" s="16" t="s">
        <v>30</v>
      </c>
      <c r="AA234" s="18" t="s">
        <v>30</v>
      </c>
      <c r="AB234" s="17" t="s">
        <v>30</v>
      </c>
      <c r="AC234" s="17" t="s">
        <v>30</v>
      </c>
      <c r="AD234" s="17" t="s">
        <v>30</v>
      </c>
      <c r="AE234" s="16" t="s">
        <v>30</v>
      </c>
      <c r="AF234" s="18" t="s">
        <v>30</v>
      </c>
      <c r="AG234" s="17" t="s">
        <v>30</v>
      </c>
      <c r="AH234" s="17" t="s">
        <v>30</v>
      </c>
      <c r="AI234" s="17" t="s">
        <v>30</v>
      </c>
      <c r="AJ234" s="19" t="s">
        <v>30</v>
      </c>
      <c r="AK234" s="44" t="s">
        <v>30</v>
      </c>
      <c r="AL234" s="17" t="s">
        <v>30</v>
      </c>
      <c r="AM234" s="17" t="s">
        <v>30</v>
      </c>
      <c r="AN234" s="17" t="s">
        <v>30</v>
      </c>
      <c r="AO234" s="16" t="s">
        <v>30</v>
      </c>
      <c r="AP234" s="18" t="s">
        <v>30</v>
      </c>
      <c r="AQ234" s="17" t="s">
        <v>30</v>
      </c>
      <c r="AR234" s="17" t="s">
        <v>30</v>
      </c>
      <c r="AS234" s="17" t="s">
        <v>30</v>
      </c>
      <c r="AT234" s="16" t="s">
        <v>30</v>
      </c>
      <c r="AU234" s="18" t="s">
        <v>30</v>
      </c>
      <c r="AV234" s="17" t="s">
        <v>30</v>
      </c>
      <c r="AW234" s="17" t="s">
        <v>30</v>
      </c>
      <c r="AX234" s="17" t="s">
        <v>30</v>
      </c>
      <c r="AY234" s="16" t="s">
        <v>30</v>
      </c>
      <c r="AZ234" s="18" t="s">
        <v>30</v>
      </c>
      <c r="BA234" s="17" t="s">
        <v>30</v>
      </c>
      <c r="BB234" s="17" t="s">
        <v>30</v>
      </c>
      <c r="BC234" s="17" t="s">
        <v>30</v>
      </c>
      <c r="BD234" s="16" t="s">
        <v>30</v>
      </c>
      <c r="BE234" s="18" t="s">
        <v>30</v>
      </c>
      <c r="BF234" s="17" t="s">
        <v>30</v>
      </c>
      <c r="BG234" s="17" t="s">
        <v>30</v>
      </c>
      <c r="BH234" s="17" t="s">
        <v>30</v>
      </c>
      <c r="BI234" s="16" t="s">
        <v>30</v>
      </c>
      <c r="BJ234" s="18" t="s">
        <v>30</v>
      </c>
      <c r="BK234" s="17" t="s">
        <v>30</v>
      </c>
      <c r="BL234" s="17" t="s">
        <v>30</v>
      </c>
      <c r="BM234" s="17" t="s">
        <v>30</v>
      </c>
      <c r="BN234" s="16" t="s">
        <v>30</v>
      </c>
      <c r="BO234" s="86"/>
    </row>
    <row r="235" spans="1:67" x14ac:dyDescent="0.2">
      <c r="A235" s="61"/>
      <c r="B235" s="62"/>
      <c r="C235" s="102"/>
      <c r="D235" s="103"/>
      <c r="E235" s="103"/>
      <c r="F235" s="103"/>
      <c r="G235" s="103"/>
      <c r="H235" s="103"/>
      <c r="I235" s="119" t="b">
        <f t="shared" si="12"/>
        <v>0</v>
      </c>
      <c r="J235" s="68"/>
      <c r="K235" s="68"/>
      <c r="L235" s="26" t="s">
        <v>30</v>
      </c>
      <c r="M235" s="68" t="s">
        <v>30</v>
      </c>
      <c r="N235" s="25" t="s">
        <v>30</v>
      </c>
      <c r="O235" s="25" t="s">
        <v>30</v>
      </c>
      <c r="P235" s="82" t="s">
        <v>30</v>
      </c>
      <c r="Q235" s="26" t="s">
        <v>30</v>
      </c>
      <c r="R235" s="25" t="s">
        <v>30</v>
      </c>
      <c r="S235" s="25" t="s">
        <v>30</v>
      </c>
      <c r="T235" s="25" t="s">
        <v>30</v>
      </c>
      <c r="U235" s="82" t="s">
        <v>30</v>
      </c>
      <c r="V235" s="18" t="s">
        <v>30</v>
      </c>
      <c r="W235" s="17" t="s">
        <v>30</v>
      </c>
      <c r="X235" s="17" t="s">
        <v>30</v>
      </c>
      <c r="Y235" s="17" t="s">
        <v>30</v>
      </c>
      <c r="Z235" s="16" t="s">
        <v>30</v>
      </c>
      <c r="AA235" s="18" t="s">
        <v>30</v>
      </c>
      <c r="AB235" s="17" t="s">
        <v>30</v>
      </c>
      <c r="AC235" s="17" t="s">
        <v>30</v>
      </c>
      <c r="AD235" s="17" t="s">
        <v>30</v>
      </c>
      <c r="AE235" s="16" t="s">
        <v>30</v>
      </c>
      <c r="AF235" s="18" t="s">
        <v>30</v>
      </c>
      <c r="AG235" s="17" t="s">
        <v>30</v>
      </c>
      <c r="AH235" s="17" t="s">
        <v>30</v>
      </c>
      <c r="AI235" s="17" t="s">
        <v>30</v>
      </c>
      <c r="AJ235" s="19" t="s">
        <v>30</v>
      </c>
      <c r="AK235" s="44" t="s">
        <v>30</v>
      </c>
      <c r="AL235" s="17" t="s">
        <v>30</v>
      </c>
      <c r="AM235" s="17" t="s">
        <v>30</v>
      </c>
      <c r="AN235" s="17" t="s">
        <v>30</v>
      </c>
      <c r="AO235" s="16" t="s">
        <v>30</v>
      </c>
      <c r="AP235" s="18" t="s">
        <v>30</v>
      </c>
      <c r="AQ235" s="17" t="s">
        <v>30</v>
      </c>
      <c r="AR235" s="17" t="s">
        <v>30</v>
      </c>
      <c r="AS235" s="17" t="s">
        <v>30</v>
      </c>
      <c r="AT235" s="16" t="s">
        <v>30</v>
      </c>
      <c r="AU235" s="18" t="s">
        <v>30</v>
      </c>
      <c r="AV235" s="17" t="s">
        <v>30</v>
      </c>
      <c r="AW235" s="17" t="s">
        <v>30</v>
      </c>
      <c r="AX235" s="17" t="s">
        <v>30</v>
      </c>
      <c r="AY235" s="16" t="s">
        <v>30</v>
      </c>
      <c r="AZ235" s="18" t="s">
        <v>30</v>
      </c>
      <c r="BA235" s="17" t="s">
        <v>30</v>
      </c>
      <c r="BB235" s="17" t="s">
        <v>30</v>
      </c>
      <c r="BC235" s="17" t="s">
        <v>30</v>
      </c>
      <c r="BD235" s="16" t="s">
        <v>30</v>
      </c>
      <c r="BE235" s="18" t="s">
        <v>30</v>
      </c>
      <c r="BF235" s="17" t="s">
        <v>30</v>
      </c>
      <c r="BG235" s="17" t="s">
        <v>30</v>
      </c>
      <c r="BH235" s="17" t="s">
        <v>30</v>
      </c>
      <c r="BI235" s="16" t="s">
        <v>30</v>
      </c>
      <c r="BJ235" s="18" t="s">
        <v>30</v>
      </c>
      <c r="BK235" s="17" t="s">
        <v>30</v>
      </c>
      <c r="BL235" s="17" t="s">
        <v>30</v>
      </c>
      <c r="BM235" s="17" t="s">
        <v>30</v>
      </c>
      <c r="BN235" s="16" t="s">
        <v>30</v>
      </c>
      <c r="BO235" s="86"/>
    </row>
    <row r="236" spans="1:67" x14ac:dyDescent="0.2">
      <c r="A236" s="61"/>
      <c r="B236" s="62"/>
      <c r="C236" s="102"/>
      <c r="D236" s="103"/>
      <c r="E236" s="103"/>
      <c r="F236" s="103"/>
      <c r="G236" s="103"/>
      <c r="H236" s="103"/>
      <c r="I236" s="119" t="b">
        <f t="shared" si="12"/>
        <v>0</v>
      </c>
      <c r="J236" s="68"/>
      <c r="K236" s="68"/>
      <c r="L236" s="26" t="s">
        <v>30</v>
      </c>
      <c r="M236" s="68" t="s">
        <v>30</v>
      </c>
      <c r="N236" s="25" t="s">
        <v>30</v>
      </c>
      <c r="O236" s="25" t="s">
        <v>30</v>
      </c>
      <c r="P236" s="82" t="s">
        <v>30</v>
      </c>
      <c r="Q236" s="26" t="s">
        <v>30</v>
      </c>
      <c r="R236" s="25" t="s">
        <v>30</v>
      </c>
      <c r="S236" s="25" t="s">
        <v>30</v>
      </c>
      <c r="T236" s="25" t="s">
        <v>30</v>
      </c>
      <c r="U236" s="82" t="s">
        <v>30</v>
      </c>
      <c r="V236" s="18" t="s">
        <v>30</v>
      </c>
      <c r="W236" s="17" t="s">
        <v>30</v>
      </c>
      <c r="X236" s="17" t="s">
        <v>30</v>
      </c>
      <c r="Y236" s="17" t="s">
        <v>30</v>
      </c>
      <c r="Z236" s="16" t="s">
        <v>30</v>
      </c>
      <c r="AA236" s="18" t="s">
        <v>30</v>
      </c>
      <c r="AB236" s="17" t="s">
        <v>30</v>
      </c>
      <c r="AC236" s="17" t="s">
        <v>30</v>
      </c>
      <c r="AD236" s="17" t="s">
        <v>30</v>
      </c>
      <c r="AE236" s="16" t="s">
        <v>30</v>
      </c>
      <c r="AF236" s="18" t="s">
        <v>30</v>
      </c>
      <c r="AG236" s="17" t="s">
        <v>30</v>
      </c>
      <c r="AH236" s="17" t="s">
        <v>30</v>
      </c>
      <c r="AI236" s="17" t="s">
        <v>30</v>
      </c>
      <c r="AJ236" s="19" t="s">
        <v>30</v>
      </c>
      <c r="AK236" s="44" t="s">
        <v>30</v>
      </c>
      <c r="AL236" s="17" t="s">
        <v>30</v>
      </c>
      <c r="AM236" s="17" t="s">
        <v>30</v>
      </c>
      <c r="AN236" s="17" t="s">
        <v>30</v>
      </c>
      <c r="AO236" s="16" t="s">
        <v>30</v>
      </c>
      <c r="AP236" s="18" t="s">
        <v>30</v>
      </c>
      <c r="AQ236" s="17" t="s">
        <v>30</v>
      </c>
      <c r="AR236" s="17" t="s">
        <v>30</v>
      </c>
      <c r="AS236" s="17" t="s">
        <v>30</v>
      </c>
      <c r="AT236" s="16" t="s">
        <v>30</v>
      </c>
      <c r="AU236" s="18" t="s">
        <v>30</v>
      </c>
      <c r="AV236" s="17" t="s">
        <v>30</v>
      </c>
      <c r="AW236" s="17" t="s">
        <v>30</v>
      </c>
      <c r="AX236" s="17" t="s">
        <v>30</v>
      </c>
      <c r="AY236" s="16" t="s">
        <v>30</v>
      </c>
      <c r="AZ236" s="18" t="s">
        <v>30</v>
      </c>
      <c r="BA236" s="17" t="s">
        <v>30</v>
      </c>
      <c r="BB236" s="17" t="s">
        <v>30</v>
      </c>
      <c r="BC236" s="17" t="s">
        <v>30</v>
      </c>
      <c r="BD236" s="16" t="s">
        <v>30</v>
      </c>
      <c r="BE236" s="18" t="s">
        <v>30</v>
      </c>
      <c r="BF236" s="17" t="s">
        <v>30</v>
      </c>
      <c r="BG236" s="17" t="s">
        <v>30</v>
      </c>
      <c r="BH236" s="17" t="s">
        <v>30</v>
      </c>
      <c r="BI236" s="16" t="s">
        <v>30</v>
      </c>
      <c r="BJ236" s="18" t="s">
        <v>30</v>
      </c>
      <c r="BK236" s="17" t="s">
        <v>30</v>
      </c>
      <c r="BL236" s="17" t="s">
        <v>30</v>
      </c>
      <c r="BM236" s="17" t="s">
        <v>30</v>
      </c>
      <c r="BN236" s="16" t="s">
        <v>30</v>
      </c>
      <c r="BO236" s="86"/>
    </row>
    <row r="237" spans="1:67" x14ac:dyDescent="0.2">
      <c r="A237" s="61"/>
      <c r="B237" s="62"/>
      <c r="C237" s="102"/>
      <c r="D237" s="103"/>
      <c r="E237" s="103"/>
      <c r="F237" s="103"/>
      <c r="G237" s="103"/>
      <c r="H237" s="103"/>
      <c r="I237" s="119" t="b">
        <f t="shared" si="12"/>
        <v>0</v>
      </c>
      <c r="J237" s="68"/>
      <c r="K237" s="68"/>
      <c r="L237" s="26" t="s">
        <v>30</v>
      </c>
      <c r="M237" s="68" t="s">
        <v>30</v>
      </c>
      <c r="N237" s="25" t="s">
        <v>30</v>
      </c>
      <c r="O237" s="25" t="s">
        <v>30</v>
      </c>
      <c r="P237" s="82" t="s">
        <v>30</v>
      </c>
      <c r="Q237" s="26" t="s">
        <v>30</v>
      </c>
      <c r="R237" s="25" t="s">
        <v>30</v>
      </c>
      <c r="S237" s="25" t="s">
        <v>30</v>
      </c>
      <c r="T237" s="25" t="s">
        <v>30</v>
      </c>
      <c r="U237" s="82" t="s">
        <v>30</v>
      </c>
      <c r="V237" s="18" t="s">
        <v>30</v>
      </c>
      <c r="W237" s="17" t="s">
        <v>30</v>
      </c>
      <c r="X237" s="17" t="s">
        <v>30</v>
      </c>
      <c r="Y237" s="17" t="s">
        <v>30</v>
      </c>
      <c r="Z237" s="16" t="s">
        <v>30</v>
      </c>
      <c r="AA237" s="18" t="s">
        <v>30</v>
      </c>
      <c r="AB237" s="17" t="s">
        <v>30</v>
      </c>
      <c r="AC237" s="17" t="s">
        <v>30</v>
      </c>
      <c r="AD237" s="17" t="s">
        <v>30</v>
      </c>
      <c r="AE237" s="16" t="s">
        <v>30</v>
      </c>
      <c r="AF237" s="18" t="s">
        <v>30</v>
      </c>
      <c r="AG237" s="17" t="s">
        <v>30</v>
      </c>
      <c r="AH237" s="17" t="s">
        <v>30</v>
      </c>
      <c r="AI237" s="17" t="s">
        <v>30</v>
      </c>
      <c r="AJ237" s="19" t="s">
        <v>30</v>
      </c>
      <c r="AK237" s="44" t="s">
        <v>30</v>
      </c>
      <c r="AL237" s="17" t="s">
        <v>30</v>
      </c>
      <c r="AM237" s="17" t="s">
        <v>30</v>
      </c>
      <c r="AN237" s="17" t="s">
        <v>30</v>
      </c>
      <c r="AO237" s="16" t="s">
        <v>30</v>
      </c>
      <c r="AP237" s="18" t="s">
        <v>30</v>
      </c>
      <c r="AQ237" s="17" t="s">
        <v>30</v>
      </c>
      <c r="AR237" s="17" t="s">
        <v>30</v>
      </c>
      <c r="AS237" s="17" t="s">
        <v>30</v>
      </c>
      <c r="AT237" s="16" t="s">
        <v>30</v>
      </c>
      <c r="AU237" s="18" t="s">
        <v>30</v>
      </c>
      <c r="AV237" s="17" t="s">
        <v>30</v>
      </c>
      <c r="AW237" s="17" t="s">
        <v>30</v>
      </c>
      <c r="AX237" s="17" t="s">
        <v>30</v>
      </c>
      <c r="AY237" s="16" t="s">
        <v>30</v>
      </c>
      <c r="AZ237" s="18" t="s">
        <v>30</v>
      </c>
      <c r="BA237" s="17" t="s">
        <v>30</v>
      </c>
      <c r="BB237" s="17" t="s">
        <v>30</v>
      </c>
      <c r="BC237" s="17" t="s">
        <v>30</v>
      </c>
      <c r="BD237" s="16" t="s">
        <v>30</v>
      </c>
      <c r="BE237" s="18" t="s">
        <v>30</v>
      </c>
      <c r="BF237" s="17" t="s">
        <v>30</v>
      </c>
      <c r="BG237" s="17" t="s">
        <v>30</v>
      </c>
      <c r="BH237" s="17" t="s">
        <v>30</v>
      </c>
      <c r="BI237" s="16" t="s">
        <v>30</v>
      </c>
      <c r="BJ237" s="18" t="s">
        <v>30</v>
      </c>
      <c r="BK237" s="17" t="s">
        <v>30</v>
      </c>
      <c r="BL237" s="17" t="s">
        <v>30</v>
      </c>
      <c r="BM237" s="17" t="s">
        <v>30</v>
      </c>
      <c r="BN237" s="16" t="s">
        <v>30</v>
      </c>
      <c r="BO237" s="86"/>
    </row>
    <row r="238" spans="1:67" x14ac:dyDescent="0.2">
      <c r="A238" s="61"/>
      <c r="B238" s="62"/>
      <c r="C238" s="102"/>
      <c r="D238" s="103"/>
      <c r="E238" s="103"/>
      <c r="F238" s="103"/>
      <c r="G238" s="103"/>
      <c r="H238" s="103"/>
      <c r="I238" s="119" t="b">
        <f t="shared" si="12"/>
        <v>0</v>
      </c>
      <c r="J238" s="68"/>
      <c r="K238" s="68"/>
      <c r="L238" s="26" t="s">
        <v>30</v>
      </c>
      <c r="M238" s="68" t="s">
        <v>30</v>
      </c>
      <c r="N238" s="25" t="s">
        <v>30</v>
      </c>
      <c r="O238" s="25" t="s">
        <v>30</v>
      </c>
      <c r="P238" s="82" t="s">
        <v>30</v>
      </c>
      <c r="Q238" s="26" t="s">
        <v>30</v>
      </c>
      <c r="R238" s="25" t="s">
        <v>30</v>
      </c>
      <c r="S238" s="25" t="s">
        <v>30</v>
      </c>
      <c r="T238" s="25" t="s">
        <v>30</v>
      </c>
      <c r="U238" s="82" t="s">
        <v>30</v>
      </c>
      <c r="V238" s="18" t="s">
        <v>30</v>
      </c>
      <c r="W238" s="17" t="s">
        <v>30</v>
      </c>
      <c r="X238" s="17" t="s">
        <v>30</v>
      </c>
      <c r="Y238" s="17" t="s">
        <v>30</v>
      </c>
      <c r="Z238" s="16" t="s">
        <v>30</v>
      </c>
      <c r="AA238" s="18" t="s">
        <v>30</v>
      </c>
      <c r="AB238" s="17" t="s">
        <v>30</v>
      </c>
      <c r="AC238" s="17" t="s">
        <v>30</v>
      </c>
      <c r="AD238" s="17" t="s">
        <v>30</v>
      </c>
      <c r="AE238" s="16" t="s">
        <v>30</v>
      </c>
      <c r="AF238" s="18" t="s">
        <v>30</v>
      </c>
      <c r="AG238" s="17" t="s">
        <v>30</v>
      </c>
      <c r="AH238" s="17" t="s">
        <v>30</v>
      </c>
      <c r="AI238" s="17" t="s">
        <v>30</v>
      </c>
      <c r="AJ238" s="19" t="s">
        <v>30</v>
      </c>
      <c r="AK238" s="44" t="s">
        <v>30</v>
      </c>
      <c r="AL238" s="17" t="s">
        <v>30</v>
      </c>
      <c r="AM238" s="17" t="s">
        <v>30</v>
      </c>
      <c r="AN238" s="17" t="s">
        <v>30</v>
      </c>
      <c r="AO238" s="16" t="s">
        <v>30</v>
      </c>
      <c r="AP238" s="18" t="s">
        <v>30</v>
      </c>
      <c r="AQ238" s="17" t="s">
        <v>30</v>
      </c>
      <c r="AR238" s="17" t="s">
        <v>30</v>
      </c>
      <c r="AS238" s="17" t="s">
        <v>30</v>
      </c>
      <c r="AT238" s="16" t="s">
        <v>30</v>
      </c>
      <c r="AU238" s="18" t="s">
        <v>30</v>
      </c>
      <c r="AV238" s="17" t="s">
        <v>30</v>
      </c>
      <c r="AW238" s="17" t="s">
        <v>30</v>
      </c>
      <c r="AX238" s="17" t="s">
        <v>30</v>
      </c>
      <c r="AY238" s="16" t="s">
        <v>30</v>
      </c>
      <c r="AZ238" s="18" t="s">
        <v>30</v>
      </c>
      <c r="BA238" s="17" t="s">
        <v>30</v>
      </c>
      <c r="BB238" s="17" t="s">
        <v>30</v>
      </c>
      <c r="BC238" s="17" t="s">
        <v>30</v>
      </c>
      <c r="BD238" s="16" t="s">
        <v>30</v>
      </c>
      <c r="BE238" s="18" t="s">
        <v>30</v>
      </c>
      <c r="BF238" s="17" t="s">
        <v>30</v>
      </c>
      <c r="BG238" s="17" t="s">
        <v>30</v>
      </c>
      <c r="BH238" s="17" t="s">
        <v>30</v>
      </c>
      <c r="BI238" s="16" t="s">
        <v>30</v>
      </c>
      <c r="BJ238" s="18" t="s">
        <v>30</v>
      </c>
      <c r="BK238" s="17" t="s">
        <v>30</v>
      </c>
      <c r="BL238" s="17" t="s">
        <v>30</v>
      </c>
      <c r="BM238" s="17" t="s">
        <v>30</v>
      </c>
      <c r="BN238" s="16" t="s">
        <v>30</v>
      </c>
      <c r="BO238" s="86"/>
    </row>
    <row r="239" spans="1:67" x14ac:dyDescent="0.2">
      <c r="A239" s="61"/>
      <c r="B239" s="62"/>
      <c r="C239" s="102"/>
      <c r="D239" s="103"/>
      <c r="E239" s="103"/>
      <c r="F239" s="103"/>
      <c r="G239" s="103"/>
      <c r="H239" s="103"/>
      <c r="I239" s="119" t="b">
        <f t="shared" si="12"/>
        <v>0</v>
      </c>
      <c r="J239" s="68"/>
      <c r="K239" s="68"/>
      <c r="L239" s="26" t="s">
        <v>30</v>
      </c>
      <c r="M239" s="68" t="s">
        <v>30</v>
      </c>
      <c r="N239" s="25" t="s">
        <v>30</v>
      </c>
      <c r="O239" s="25" t="s">
        <v>30</v>
      </c>
      <c r="P239" s="82" t="s">
        <v>30</v>
      </c>
      <c r="Q239" s="26" t="s">
        <v>30</v>
      </c>
      <c r="R239" s="25" t="s">
        <v>30</v>
      </c>
      <c r="S239" s="25" t="s">
        <v>30</v>
      </c>
      <c r="T239" s="25" t="s">
        <v>30</v>
      </c>
      <c r="U239" s="82" t="s">
        <v>30</v>
      </c>
      <c r="V239" s="18" t="s">
        <v>30</v>
      </c>
      <c r="W239" s="17" t="s">
        <v>30</v>
      </c>
      <c r="X239" s="17" t="s">
        <v>30</v>
      </c>
      <c r="Y239" s="17" t="s">
        <v>30</v>
      </c>
      <c r="Z239" s="16" t="s">
        <v>30</v>
      </c>
      <c r="AA239" s="18" t="s">
        <v>30</v>
      </c>
      <c r="AB239" s="17" t="s">
        <v>30</v>
      </c>
      <c r="AC239" s="17" t="s">
        <v>30</v>
      </c>
      <c r="AD239" s="17" t="s">
        <v>30</v>
      </c>
      <c r="AE239" s="16" t="s">
        <v>30</v>
      </c>
      <c r="AF239" s="18" t="s">
        <v>30</v>
      </c>
      <c r="AG239" s="17" t="s">
        <v>30</v>
      </c>
      <c r="AH239" s="17" t="s">
        <v>30</v>
      </c>
      <c r="AI239" s="17" t="s">
        <v>30</v>
      </c>
      <c r="AJ239" s="19" t="s">
        <v>30</v>
      </c>
      <c r="AK239" s="44" t="s">
        <v>30</v>
      </c>
      <c r="AL239" s="17" t="s">
        <v>30</v>
      </c>
      <c r="AM239" s="17" t="s">
        <v>30</v>
      </c>
      <c r="AN239" s="17" t="s">
        <v>30</v>
      </c>
      <c r="AO239" s="16" t="s">
        <v>30</v>
      </c>
      <c r="AP239" s="18" t="s">
        <v>30</v>
      </c>
      <c r="AQ239" s="17" t="s">
        <v>30</v>
      </c>
      <c r="AR239" s="17" t="s">
        <v>30</v>
      </c>
      <c r="AS239" s="17" t="s">
        <v>30</v>
      </c>
      <c r="AT239" s="16" t="s">
        <v>30</v>
      </c>
      <c r="AU239" s="18" t="s">
        <v>30</v>
      </c>
      <c r="AV239" s="17" t="s">
        <v>30</v>
      </c>
      <c r="AW239" s="17" t="s">
        <v>30</v>
      </c>
      <c r="AX239" s="17" t="s">
        <v>30</v>
      </c>
      <c r="AY239" s="16" t="s">
        <v>30</v>
      </c>
      <c r="AZ239" s="18" t="s">
        <v>30</v>
      </c>
      <c r="BA239" s="17" t="s">
        <v>30</v>
      </c>
      <c r="BB239" s="17" t="s">
        <v>30</v>
      </c>
      <c r="BC239" s="17" t="s">
        <v>30</v>
      </c>
      <c r="BD239" s="16" t="s">
        <v>30</v>
      </c>
      <c r="BE239" s="18" t="s">
        <v>30</v>
      </c>
      <c r="BF239" s="17" t="s">
        <v>30</v>
      </c>
      <c r="BG239" s="17" t="s">
        <v>30</v>
      </c>
      <c r="BH239" s="17" t="s">
        <v>30</v>
      </c>
      <c r="BI239" s="16" t="s">
        <v>30</v>
      </c>
      <c r="BJ239" s="18" t="s">
        <v>30</v>
      </c>
      <c r="BK239" s="17" t="s">
        <v>30</v>
      </c>
      <c r="BL239" s="17" t="s">
        <v>30</v>
      </c>
      <c r="BM239" s="17" t="s">
        <v>30</v>
      </c>
      <c r="BN239" s="16" t="s">
        <v>30</v>
      </c>
      <c r="BO239" s="86"/>
    </row>
    <row r="240" spans="1:67" x14ac:dyDescent="0.2">
      <c r="A240" s="61"/>
      <c r="B240" s="62"/>
      <c r="C240" s="102"/>
      <c r="D240" s="103"/>
      <c r="E240" s="103"/>
      <c r="F240" s="103"/>
      <c r="G240" s="103"/>
      <c r="H240" s="103"/>
      <c r="I240" s="119" t="b">
        <f t="shared" si="12"/>
        <v>0</v>
      </c>
      <c r="J240" s="68"/>
      <c r="K240" s="68"/>
      <c r="L240" s="26" t="s">
        <v>30</v>
      </c>
      <c r="M240" s="68" t="s">
        <v>30</v>
      </c>
      <c r="N240" s="25" t="s">
        <v>30</v>
      </c>
      <c r="O240" s="25" t="s">
        <v>30</v>
      </c>
      <c r="P240" s="82" t="s">
        <v>30</v>
      </c>
      <c r="Q240" s="26" t="s">
        <v>30</v>
      </c>
      <c r="R240" s="25" t="s">
        <v>30</v>
      </c>
      <c r="S240" s="25" t="s">
        <v>30</v>
      </c>
      <c r="T240" s="25" t="s">
        <v>30</v>
      </c>
      <c r="U240" s="82" t="s">
        <v>30</v>
      </c>
      <c r="V240" s="18" t="s">
        <v>30</v>
      </c>
      <c r="W240" s="17" t="s">
        <v>30</v>
      </c>
      <c r="X240" s="17" t="s">
        <v>30</v>
      </c>
      <c r="Y240" s="17" t="s">
        <v>30</v>
      </c>
      <c r="Z240" s="16" t="s">
        <v>30</v>
      </c>
      <c r="AA240" s="18" t="s">
        <v>30</v>
      </c>
      <c r="AB240" s="17" t="s">
        <v>30</v>
      </c>
      <c r="AC240" s="17" t="s">
        <v>30</v>
      </c>
      <c r="AD240" s="17" t="s">
        <v>30</v>
      </c>
      <c r="AE240" s="16" t="s">
        <v>30</v>
      </c>
      <c r="AF240" s="18" t="s">
        <v>30</v>
      </c>
      <c r="AG240" s="17" t="s">
        <v>30</v>
      </c>
      <c r="AH240" s="17" t="s">
        <v>30</v>
      </c>
      <c r="AI240" s="17" t="s">
        <v>30</v>
      </c>
      <c r="AJ240" s="19" t="s">
        <v>30</v>
      </c>
      <c r="AK240" s="44" t="s">
        <v>30</v>
      </c>
      <c r="AL240" s="17" t="s">
        <v>30</v>
      </c>
      <c r="AM240" s="17" t="s">
        <v>30</v>
      </c>
      <c r="AN240" s="17" t="s">
        <v>30</v>
      </c>
      <c r="AO240" s="16" t="s">
        <v>30</v>
      </c>
      <c r="AP240" s="18" t="s">
        <v>30</v>
      </c>
      <c r="AQ240" s="17" t="s">
        <v>30</v>
      </c>
      <c r="AR240" s="17" t="s">
        <v>30</v>
      </c>
      <c r="AS240" s="17" t="s">
        <v>30</v>
      </c>
      <c r="AT240" s="16" t="s">
        <v>30</v>
      </c>
      <c r="AU240" s="18" t="s">
        <v>30</v>
      </c>
      <c r="AV240" s="17" t="s">
        <v>30</v>
      </c>
      <c r="AW240" s="17" t="s">
        <v>30</v>
      </c>
      <c r="AX240" s="17" t="s">
        <v>30</v>
      </c>
      <c r="AY240" s="16" t="s">
        <v>30</v>
      </c>
      <c r="AZ240" s="18" t="s">
        <v>30</v>
      </c>
      <c r="BA240" s="17" t="s">
        <v>30</v>
      </c>
      <c r="BB240" s="17" t="s">
        <v>30</v>
      </c>
      <c r="BC240" s="17" t="s">
        <v>30</v>
      </c>
      <c r="BD240" s="16" t="s">
        <v>30</v>
      </c>
      <c r="BE240" s="18" t="s">
        <v>30</v>
      </c>
      <c r="BF240" s="17" t="s">
        <v>30</v>
      </c>
      <c r="BG240" s="17" t="s">
        <v>30</v>
      </c>
      <c r="BH240" s="17" t="s">
        <v>30</v>
      </c>
      <c r="BI240" s="16" t="s">
        <v>30</v>
      </c>
      <c r="BJ240" s="18" t="s">
        <v>30</v>
      </c>
      <c r="BK240" s="17" t="s">
        <v>30</v>
      </c>
      <c r="BL240" s="17" t="s">
        <v>30</v>
      </c>
      <c r="BM240" s="17" t="s">
        <v>30</v>
      </c>
      <c r="BN240" s="16" t="s">
        <v>30</v>
      </c>
      <c r="BO240" s="86"/>
    </row>
    <row r="241" spans="1:67" x14ac:dyDescent="0.2">
      <c r="A241" s="61"/>
      <c r="B241" s="62"/>
      <c r="C241" s="102"/>
      <c r="D241" s="103"/>
      <c r="E241" s="103"/>
      <c r="F241" s="103"/>
      <c r="G241" s="103"/>
      <c r="H241" s="103"/>
      <c r="I241" s="119" t="b">
        <f t="shared" si="12"/>
        <v>0</v>
      </c>
      <c r="J241" s="68"/>
      <c r="K241" s="68"/>
      <c r="L241" s="26" t="s">
        <v>30</v>
      </c>
      <c r="M241" s="68" t="s">
        <v>30</v>
      </c>
      <c r="N241" s="25" t="s">
        <v>30</v>
      </c>
      <c r="O241" s="25" t="s">
        <v>30</v>
      </c>
      <c r="P241" s="82" t="s">
        <v>30</v>
      </c>
      <c r="Q241" s="26" t="s">
        <v>30</v>
      </c>
      <c r="R241" s="25" t="s">
        <v>30</v>
      </c>
      <c r="S241" s="25" t="s">
        <v>30</v>
      </c>
      <c r="T241" s="25" t="s">
        <v>30</v>
      </c>
      <c r="U241" s="82" t="s">
        <v>30</v>
      </c>
      <c r="V241" s="18" t="s">
        <v>30</v>
      </c>
      <c r="W241" s="17" t="s">
        <v>30</v>
      </c>
      <c r="X241" s="17" t="s">
        <v>30</v>
      </c>
      <c r="Y241" s="17" t="s">
        <v>30</v>
      </c>
      <c r="Z241" s="16" t="s">
        <v>30</v>
      </c>
      <c r="AA241" s="18" t="s">
        <v>30</v>
      </c>
      <c r="AB241" s="17" t="s">
        <v>30</v>
      </c>
      <c r="AC241" s="17" t="s">
        <v>30</v>
      </c>
      <c r="AD241" s="17" t="s">
        <v>30</v>
      </c>
      <c r="AE241" s="16" t="s">
        <v>30</v>
      </c>
      <c r="AF241" s="18" t="s">
        <v>30</v>
      </c>
      <c r="AG241" s="17" t="s">
        <v>30</v>
      </c>
      <c r="AH241" s="17" t="s">
        <v>30</v>
      </c>
      <c r="AI241" s="17" t="s">
        <v>30</v>
      </c>
      <c r="AJ241" s="19" t="s">
        <v>30</v>
      </c>
      <c r="AK241" s="44" t="s">
        <v>30</v>
      </c>
      <c r="AL241" s="17" t="s">
        <v>30</v>
      </c>
      <c r="AM241" s="17" t="s">
        <v>30</v>
      </c>
      <c r="AN241" s="17" t="s">
        <v>30</v>
      </c>
      <c r="AO241" s="16" t="s">
        <v>30</v>
      </c>
      <c r="AP241" s="18" t="s">
        <v>30</v>
      </c>
      <c r="AQ241" s="17" t="s">
        <v>30</v>
      </c>
      <c r="AR241" s="17" t="s">
        <v>30</v>
      </c>
      <c r="AS241" s="17" t="s">
        <v>30</v>
      </c>
      <c r="AT241" s="16" t="s">
        <v>30</v>
      </c>
      <c r="AU241" s="18" t="s">
        <v>30</v>
      </c>
      <c r="AV241" s="17" t="s">
        <v>30</v>
      </c>
      <c r="AW241" s="17" t="s">
        <v>30</v>
      </c>
      <c r="AX241" s="17" t="s">
        <v>30</v>
      </c>
      <c r="AY241" s="16" t="s">
        <v>30</v>
      </c>
      <c r="AZ241" s="18" t="s">
        <v>30</v>
      </c>
      <c r="BA241" s="17" t="s">
        <v>30</v>
      </c>
      <c r="BB241" s="17" t="s">
        <v>30</v>
      </c>
      <c r="BC241" s="17" t="s">
        <v>30</v>
      </c>
      <c r="BD241" s="16" t="s">
        <v>30</v>
      </c>
      <c r="BE241" s="18" t="s">
        <v>30</v>
      </c>
      <c r="BF241" s="17" t="s">
        <v>30</v>
      </c>
      <c r="BG241" s="17" t="s">
        <v>30</v>
      </c>
      <c r="BH241" s="17" t="s">
        <v>30</v>
      </c>
      <c r="BI241" s="16" t="s">
        <v>30</v>
      </c>
      <c r="BJ241" s="18" t="s">
        <v>30</v>
      </c>
      <c r="BK241" s="17" t="s">
        <v>30</v>
      </c>
      <c r="BL241" s="17" t="s">
        <v>30</v>
      </c>
      <c r="BM241" s="17" t="s">
        <v>30</v>
      </c>
      <c r="BN241" s="16" t="s">
        <v>30</v>
      </c>
      <c r="BO241" s="86"/>
    </row>
    <row r="242" spans="1:67" x14ac:dyDescent="0.2">
      <c r="A242" s="61"/>
      <c r="B242" s="62"/>
      <c r="C242" s="102"/>
      <c r="D242" s="103"/>
      <c r="E242" s="103"/>
      <c r="F242" s="103"/>
      <c r="G242" s="103"/>
      <c r="H242" s="103"/>
      <c r="I242" s="119" t="b">
        <f t="shared" si="12"/>
        <v>0</v>
      </c>
      <c r="J242" s="68"/>
      <c r="K242" s="68"/>
      <c r="L242" s="26" t="s">
        <v>30</v>
      </c>
      <c r="M242" s="68" t="s">
        <v>30</v>
      </c>
      <c r="N242" s="25" t="s">
        <v>30</v>
      </c>
      <c r="O242" s="25" t="s">
        <v>30</v>
      </c>
      <c r="P242" s="82" t="s">
        <v>30</v>
      </c>
      <c r="Q242" s="26" t="s">
        <v>30</v>
      </c>
      <c r="R242" s="25" t="s">
        <v>30</v>
      </c>
      <c r="S242" s="25" t="s">
        <v>30</v>
      </c>
      <c r="T242" s="25" t="s">
        <v>30</v>
      </c>
      <c r="U242" s="82" t="s">
        <v>30</v>
      </c>
      <c r="V242" s="18" t="s">
        <v>30</v>
      </c>
      <c r="W242" s="17" t="s">
        <v>30</v>
      </c>
      <c r="X242" s="17" t="s">
        <v>30</v>
      </c>
      <c r="Y242" s="17" t="s">
        <v>30</v>
      </c>
      <c r="Z242" s="16" t="s">
        <v>30</v>
      </c>
      <c r="AA242" s="18" t="s">
        <v>30</v>
      </c>
      <c r="AB242" s="17" t="s">
        <v>30</v>
      </c>
      <c r="AC242" s="17" t="s">
        <v>30</v>
      </c>
      <c r="AD242" s="17" t="s">
        <v>30</v>
      </c>
      <c r="AE242" s="16" t="s">
        <v>30</v>
      </c>
      <c r="AF242" s="18" t="s">
        <v>30</v>
      </c>
      <c r="AG242" s="17" t="s">
        <v>30</v>
      </c>
      <c r="AH242" s="17" t="s">
        <v>30</v>
      </c>
      <c r="AI242" s="17" t="s">
        <v>30</v>
      </c>
      <c r="AJ242" s="19" t="s">
        <v>30</v>
      </c>
      <c r="AK242" s="44" t="s">
        <v>30</v>
      </c>
      <c r="AL242" s="17" t="s">
        <v>30</v>
      </c>
      <c r="AM242" s="17" t="s">
        <v>30</v>
      </c>
      <c r="AN242" s="17" t="s">
        <v>30</v>
      </c>
      <c r="AO242" s="16" t="s">
        <v>30</v>
      </c>
      <c r="AP242" s="18" t="s">
        <v>30</v>
      </c>
      <c r="AQ242" s="17" t="s">
        <v>30</v>
      </c>
      <c r="AR242" s="17" t="s">
        <v>30</v>
      </c>
      <c r="AS242" s="17" t="s">
        <v>30</v>
      </c>
      <c r="AT242" s="16" t="s">
        <v>30</v>
      </c>
      <c r="AU242" s="18" t="s">
        <v>30</v>
      </c>
      <c r="AV242" s="17" t="s">
        <v>30</v>
      </c>
      <c r="AW242" s="17" t="s">
        <v>30</v>
      </c>
      <c r="AX242" s="17" t="s">
        <v>30</v>
      </c>
      <c r="AY242" s="16" t="s">
        <v>30</v>
      </c>
      <c r="AZ242" s="18" t="s">
        <v>30</v>
      </c>
      <c r="BA242" s="17" t="s">
        <v>30</v>
      </c>
      <c r="BB242" s="17" t="s">
        <v>30</v>
      </c>
      <c r="BC242" s="17" t="s">
        <v>30</v>
      </c>
      <c r="BD242" s="16" t="s">
        <v>30</v>
      </c>
      <c r="BE242" s="18" t="s">
        <v>30</v>
      </c>
      <c r="BF242" s="17" t="s">
        <v>30</v>
      </c>
      <c r="BG242" s="17" t="s">
        <v>30</v>
      </c>
      <c r="BH242" s="17" t="s">
        <v>30</v>
      </c>
      <c r="BI242" s="16" t="s">
        <v>30</v>
      </c>
      <c r="BJ242" s="18" t="s">
        <v>30</v>
      </c>
      <c r="BK242" s="17" t="s">
        <v>30</v>
      </c>
      <c r="BL242" s="17" t="s">
        <v>30</v>
      </c>
      <c r="BM242" s="17" t="s">
        <v>30</v>
      </c>
      <c r="BN242" s="16" t="s">
        <v>30</v>
      </c>
      <c r="BO242" s="86"/>
    </row>
    <row r="243" spans="1:67" x14ac:dyDescent="0.2">
      <c r="A243" s="61"/>
      <c r="B243" s="62"/>
      <c r="C243" s="102"/>
      <c r="D243" s="103"/>
      <c r="E243" s="103"/>
      <c r="F243" s="103"/>
      <c r="G243" s="103"/>
      <c r="H243" s="103"/>
      <c r="I243" s="119" t="b">
        <f t="shared" si="12"/>
        <v>0</v>
      </c>
      <c r="J243" s="68"/>
      <c r="K243" s="68"/>
      <c r="L243" s="26" t="s">
        <v>30</v>
      </c>
      <c r="M243" s="68" t="s">
        <v>30</v>
      </c>
      <c r="N243" s="25" t="s">
        <v>30</v>
      </c>
      <c r="O243" s="25" t="s">
        <v>30</v>
      </c>
      <c r="P243" s="82" t="s">
        <v>30</v>
      </c>
      <c r="Q243" s="26" t="s">
        <v>30</v>
      </c>
      <c r="R243" s="25" t="s">
        <v>30</v>
      </c>
      <c r="S243" s="25" t="s">
        <v>30</v>
      </c>
      <c r="T243" s="25" t="s">
        <v>30</v>
      </c>
      <c r="U243" s="82" t="s">
        <v>30</v>
      </c>
      <c r="V243" s="18" t="s">
        <v>30</v>
      </c>
      <c r="W243" s="17" t="s">
        <v>30</v>
      </c>
      <c r="X243" s="17" t="s">
        <v>30</v>
      </c>
      <c r="Y243" s="17" t="s">
        <v>30</v>
      </c>
      <c r="Z243" s="16" t="s">
        <v>30</v>
      </c>
      <c r="AA243" s="18" t="s">
        <v>30</v>
      </c>
      <c r="AB243" s="17" t="s">
        <v>30</v>
      </c>
      <c r="AC243" s="17" t="s">
        <v>30</v>
      </c>
      <c r="AD243" s="17" t="s">
        <v>30</v>
      </c>
      <c r="AE243" s="16" t="s">
        <v>30</v>
      </c>
      <c r="AF243" s="18" t="s">
        <v>30</v>
      </c>
      <c r="AG243" s="17" t="s">
        <v>30</v>
      </c>
      <c r="AH243" s="17" t="s">
        <v>30</v>
      </c>
      <c r="AI243" s="17" t="s">
        <v>30</v>
      </c>
      <c r="AJ243" s="19" t="s">
        <v>30</v>
      </c>
      <c r="AK243" s="44" t="s">
        <v>30</v>
      </c>
      <c r="AL243" s="17" t="s">
        <v>30</v>
      </c>
      <c r="AM243" s="17" t="s">
        <v>30</v>
      </c>
      <c r="AN243" s="17" t="s">
        <v>30</v>
      </c>
      <c r="AO243" s="16" t="s">
        <v>30</v>
      </c>
      <c r="AP243" s="18" t="s">
        <v>30</v>
      </c>
      <c r="AQ243" s="17" t="s">
        <v>30</v>
      </c>
      <c r="AR243" s="17" t="s">
        <v>30</v>
      </c>
      <c r="AS243" s="17" t="s">
        <v>30</v>
      </c>
      <c r="AT243" s="16" t="s">
        <v>30</v>
      </c>
      <c r="AU243" s="18" t="s">
        <v>30</v>
      </c>
      <c r="AV243" s="17" t="s">
        <v>30</v>
      </c>
      <c r="AW243" s="17" t="s">
        <v>30</v>
      </c>
      <c r="AX243" s="17" t="s">
        <v>30</v>
      </c>
      <c r="AY243" s="16" t="s">
        <v>30</v>
      </c>
      <c r="AZ243" s="18" t="s">
        <v>30</v>
      </c>
      <c r="BA243" s="17" t="s">
        <v>30</v>
      </c>
      <c r="BB243" s="17" t="s">
        <v>30</v>
      </c>
      <c r="BC243" s="17" t="s">
        <v>30</v>
      </c>
      <c r="BD243" s="16" t="s">
        <v>30</v>
      </c>
      <c r="BE243" s="18" t="s">
        <v>30</v>
      </c>
      <c r="BF243" s="17" t="s">
        <v>30</v>
      </c>
      <c r="BG243" s="17" t="s">
        <v>30</v>
      </c>
      <c r="BH243" s="17" t="s">
        <v>30</v>
      </c>
      <c r="BI243" s="16" t="s">
        <v>30</v>
      </c>
      <c r="BJ243" s="18" t="s">
        <v>30</v>
      </c>
      <c r="BK243" s="17" t="s">
        <v>30</v>
      </c>
      <c r="BL243" s="17" t="s">
        <v>30</v>
      </c>
      <c r="BM243" s="17" t="s">
        <v>30</v>
      </c>
      <c r="BN243" s="16" t="s">
        <v>30</v>
      </c>
      <c r="BO243" s="86"/>
    </row>
    <row r="244" spans="1:67" x14ac:dyDescent="0.2">
      <c r="A244" s="61"/>
      <c r="B244" s="62"/>
      <c r="C244" s="102"/>
      <c r="D244" s="103"/>
      <c r="E244" s="103"/>
      <c r="F244" s="103"/>
      <c r="G244" s="103"/>
      <c r="H244" s="103"/>
      <c r="I244" s="119" t="b">
        <f t="shared" si="12"/>
        <v>0</v>
      </c>
      <c r="J244" s="68"/>
      <c r="K244" s="68"/>
      <c r="L244" s="26" t="s">
        <v>30</v>
      </c>
      <c r="M244" s="68" t="s">
        <v>30</v>
      </c>
      <c r="N244" s="25" t="s">
        <v>30</v>
      </c>
      <c r="O244" s="25" t="s">
        <v>30</v>
      </c>
      <c r="P244" s="82" t="s">
        <v>30</v>
      </c>
      <c r="Q244" s="26" t="s">
        <v>30</v>
      </c>
      <c r="R244" s="25" t="s">
        <v>30</v>
      </c>
      <c r="S244" s="25" t="s">
        <v>30</v>
      </c>
      <c r="T244" s="25" t="s">
        <v>30</v>
      </c>
      <c r="U244" s="82" t="s">
        <v>30</v>
      </c>
      <c r="V244" s="18" t="s">
        <v>30</v>
      </c>
      <c r="W244" s="17" t="s">
        <v>30</v>
      </c>
      <c r="X244" s="17" t="s">
        <v>30</v>
      </c>
      <c r="Y244" s="17" t="s">
        <v>30</v>
      </c>
      <c r="Z244" s="16" t="s">
        <v>30</v>
      </c>
      <c r="AA244" s="18" t="s">
        <v>30</v>
      </c>
      <c r="AB244" s="17" t="s">
        <v>30</v>
      </c>
      <c r="AC244" s="17" t="s">
        <v>30</v>
      </c>
      <c r="AD244" s="17" t="s">
        <v>30</v>
      </c>
      <c r="AE244" s="16" t="s">
        <v>30</v>
      </c>
      <c r="AF244" s="18" t="s">
        <v>30</v>
      </c>
      <c r="AG244" s="17" t="s">
        <v>30</v>
      </c>
      <c r="AH244" s="17" t="s">
        <v>30</v>
      </c>
      <c r="AI244" s="17" t="s">
        <v>30</v>
      </c>
      <c r="AJ244" s="19" t="s">
        <v>30</v>
      </c>
      <c r="AK244" s="44" t="s">
        <v>30</v>
      </c>
      <c r="AL244" s="17" t="s">
        <v>30</v>
      </c>
      <c r="AM244" s="17" t="s">
        <v>30</v>
      </c>
      <c r="AN244" s="17" t="s">
        <v>30</v>
      </c>
      <c r="AO244" s="16" t="s">
        <v>30</v>
      </c>
      <c r="AP244" s="18" t="s">
        <v>30</v>
      </c>
      <c r="AQ244" s="17" t="s">
        <v>30</v>
      </c>
      <c r="AR244" s="17" t="s">
        <v>30</v>
      </c>
      <c r="AS244" s="17" t="s">
        <v>30</v>
      </c>
      <c r="AT244" s="16" t="s">
        <v>30</v>
      </c>
      <c r="AU244" s="18" t="s">
        <v>30</v>
      </c>
      <c r="AV244" s="17" t="s">
        <v>30</v>
      </c>
      <c r="AW244" s="17" t="s">
        <v>30</v>
      </c>
      <c r="AX244" s="17" t="s">
        <v>30</v>
      </c>
      <c r="AY244" s="16" t="s">
        <v>30</v>
      </c>
      <c r="AZ244" s="18" t="s">
        <v>30</v>
      </c>
      <c r="BA244" s="17" t="s">
        <v>30</v>
      </c>
      <c r="BB244" s="17" t="s">
        <v>30</v>
      </c>
      <c r="BC244" s="17" t="s">
        <v>30</v>
      </c>
      <c r="BD244" s="16" t="s">
        <v>30</v>
      </c>
      <c r="BE244" s="18" t="s">
        <v>30</v>
      </c>
      <c r="BF244" s="17" t="s">
        <v>30</v>
      </c>
      <c r="BG244" s="17" t="s">
        <v>30</v>
      </c>
      <c r="BH244" s="17" t="s">
        <v>30</v>
      </c>
      <c r="BI244" s="16" t="s">
        <v>30</v>
      </c>
      <c r="BJ244" s="18" t="s">
        <v>30</v>
      </c>
      <c r="BK244" s="17" t="s">
        <v>30</v>
      </c>
      <c r="BL244" s="17" t="s">
        <v>30</v>
      </c>
      <c r="BM244" s="17" t="s">
        <v>30</v>
      </c>
      <c r="BN244" s="16" t="s">
        <v>30</v>
      </c>
      <c r="BO244" s="86"/>
    </row>
    <row r="245" spans="1:67" x14ac:dyDescent="0.2">
      <c r="A245" s="61"/>
      <c r="B245" s="62"/>
      <c r="C245" s="102"/>
      <c r="D245" s="103"/>
      <c r="E245" s="103"/>
      <c r="F245" s="103"/>
      <c r="G245" s="103"/>
      <c r="H245" s="103"/>
      <c r="I245" s="119" t="b">
        <f t="shared" si="12"/>
        <v>0</v>
      </c>
      <c r="J245" s="68"/>
      <c r="K245" s="68"/>
      <c r="L245" s="26" t="s">
        <v>30</v>
      </c>
      <c r="M245" s="68" t="s">
        <v>30</v>
      </c>
      <c r="N245" s="25" t="s">
        <v>30</v>
      </c>
      <c r="O245" s="25" t="s">
        <v>30</v>
      </c>
      <c r="P245" s="82" t="s">
        <v>30</v>
      </c>
      <c r="Q245" s="26" t="s">
        <v>30</v>
      </c>
      <c r="R245" s="25" t="s">
        <v>30</v>
      </c>
      <c r="S245" s="25" t="s">
        <v>30</v>
      </c>
      <c r="T245" s="25" t="s">
        <v>30</v>
      </c>
      <c r="U245" s="82" t="s">
        <v>30</v>
      </c>
      <c r="V245" s="18" t="s">
        <v>30</v>
      </c>
      <c r="W245" s="17" t="s">
        <v>30</v>
      </c>
      <c r="X245" s="17" t="s">
        <v>30</v>
      </c>
      <c r="Y245" s="17" t="s">
        <v>30</v>
      </c>
      <c r="Z245" s="16" t="s">
        <v>30</v>
      </c>
      <c r="AA245" s="18" t="s">
        <v>30</v>
      </c>
      <c r="AB245" s="17" t="s">
        <v>30</v>
      </c>
      <c r="AC245" s="17" t="s">
        <v>30</v>
      </c>
      <c r="AD245" s="17" t="s">
        <v>30</v>
      </c>
      <c r="AE245" s="16" t="s">
        <v>30</v>
      </c>
      <c r="AF245" s="18" t="s">
        <v>30</v>
      </c>
      <c r="AG245" s="17" t="s">
        <v>30</v>
      </c>
      <c r="AH245" s="17" t="s">
        <v>30</v>
      </c>
      <c r="AI245" s="17" t="s">
        <v>30</v>
      </c>
      <c r="AJ245" s="19" t="s">
        <v>30</v>
      </c>
      <c r="AK245" s="44" t="s">
        <v>30</v>
      </c>
      <c r="AL245" s="17" t="s">
        <v>30</v>
      </c>
      <c r="AM245" s="17" t="s">
        <v>30</v>
      </c>
      <c r="AN245" s="17" t="s">
        <v>30</v>
      </c>
      <c r="AO245" s="16" t="s">
        <v>30</v>
      </c>
      <c r="AP245" s="18" t="s">
        <v>30</v>
      </c>
      <c r="AQ245" s="17" t="s">
        <v>30</v>
      </c>
      <c r="AR245" s="17" t="s">
        <v>30</v>
      </c>
      <c r="AS245" s="17" t="s">
        <v>30</v>
      </c>
      <c r="AT245" s="16" t="s">
        <v>30</v>
      </c>
      <c r="AU245" s="18" t="s">
        <v>30</v>
      </c>
      <c r="AV245" s="17" t="s">
        <v>30</v>
      </c>
      <c r="AW245" s="17" t="s">
        <v>30</v>
      </c>
      <c r="AX245" s="17" t="s">
        <v>30</v>
      </c>
      <c r="AY245" s="16" t="s">
        <v>30</v>
      </c>
      <c r="AZ245" s="18" t="s">
        <v>30</v>
      </c>
      <c r="BA245" s="17" t="s">
        <v>30</v>
      </c>
      <c r="BB245" s="17" t="s">
        <v>30</v>
      </c>
      <c r="BC245" s="17" t="s">
        <v>30</v>
      </c>
      <c r="BD245" s="16" t="s">
        <v>30</v>
      </c>
      <c r="BE245" s="18" t="s">
        <v>30</v>
      </c>
      <c r="BF245" s="17" t="s">
        <v>30</v>
      </c>
      <c r="BG245" s="17" t="s">
        <v>30</v>
      </c>
      <c r="BH245" s="17" t="s">
        <v>30</v>
      </c>
      <c r="BI245" s="16" t="s">
        <v>30</v>
      </c>
      <c r="BJ245" s="18" t="s">
        <v>30</v>
      </c>
      <c r="BK245" s="17" t="s">
        <v>30</v>
      </c>
      <c r="BL245" s="17" t="s">
        <v>30</v>
      </c>
      <c r="BM245" s="17" t="s">
        <v>30</v>
      </c>
      <c r="BN245" s="16" t="s">
        <v>30</v>
      </c>
      <c r="BO245" s="86"/>
    </row>
    <row r="246" spans="1:67" x14ac:dyDescent="0.2">
      <c r="A246" s="61"/>
      <c r="B246" s="62"/>
      <c r="C246" s="102"/>
      <c r="D246" s="103"/>
      <c r="E246" s="103"/>
      <c r="F246" s="103"/>
      <c r="G246" s="103"/>
      <c r="H246" s="103"/>
      <c r="I246" s="119" t="b">
        <f t="shared" si="12"/>
        <v>0</v>
      </c>
      <c r="J246" s="68"/>
      <c r="K246" s="68"/>
      <c r="L246" s="26" t="s">
        <v>30</v>
      </c>
      <c r="M246" s="68" t="s">
        <v>30</v>
      </c>
      <c r="N246" s="25" t="s">
        <v>30</v>
      </c>
      <c r="O246" s="25" t="s">
        <v>30</v>
      </c>
      <c r="P246" s="82" t="s">
        <v>30</v>
      </c>
      <c r="Q246" s="26" t="s">
        <v>30</v>
      </c>
      <c r="R246" s="25" t="s">
        <v>30</v>
      </c>
      <c r="S246" s="25" t="s">
        <v>30</v>
      </c>
      <c r="T246" s="25" t="s">
        <v>30</v>
      </c>
      <c r="U246" s="82" t="s">
        <v>30</v>
      </c>
      <c r="V246" s="18" t="s">
        <v>30</v>
      </c>
      <c r="W246" s="17" t="s">
        <v>30</v>
      </c>
      <c r="X246" s="17" t="s">
        <v>30</v>
      </c>
      <c r="Y246" s="17" t="s">
        <v>30</v>
      </c>
      <c r="Z246" s="16" t="s">
        <v>30</v>
      </c>
      <c r="AA246" s="18" t="s">
        <v>30</v>
      </c>
      <c r="AB246" s="17" t="s">
        <v>30</v>
      </c>
      <c r="AC246" s="17" t="s">
        <v>30</v>
      </c>
      <c r="AD246" s="17" t="s">
        <v>30</v>
      </c>
      <c r="AE246" s="16" t="s">
        <v>30</v>
      </c>
      <c r="AF246" s="18" t="s">
        <v>30</v>
      </c>
      <c r="AG246" s="17" t="s">
        <v>30</v>
      </c>
      <c r="AH246" s="17" t="s">
        <v>30</v>
      </c>
      <c r="AI246" s="17" t="s">
        <v>30</v>
      </c>
      <c r="AJ246" s="19" t="s">
        <v>30</v>
      </c>
      <c r="AK246" s="44" t="s">
        <v>30</v>
      </c>
      <c r="AL246" s="17" t="s">
        <v>30</v>
      </c>
      <c r="AM246" s="17" t="s">
        <v>30</v>
      </c>
      <c r="AN246" s="17" t="s">
        <v>30</v>
      </c>
      <c r="AO246" s="16" t="s">
        <v>30</v>
      </c>
      <c r="AP246" s="18" t="s">
        <v>30</v>
      </c>
      <c r="AQ246" s="17" t="s">
        <v>30</v>
      </c>
      <c r="AR246" s="17" t="s">
        <v>30</v>
      </c>
      <c r="AS246" s="17" t="s">
        <v>30</v>
      </c>
      <c r="AT246" s="16" t="s">
        <v>30</v>
      </c>
      <c r="AU246" s="18" t="s">
        <v>30</v>
      </c>
      <c r="AV246" s="17" t="s">
        <v>30</v>
      </c>
      <c r="AW246" s="17" t="s">
        <v>30</v>
      </c>
      <c r="AX246" s="17" t="s">
        <v>30</v>
      </c>
      <c r="AY246" s="16" t="s">
        <v>30</v>
      </c>
      <c r="AZ246" s="18" t="s">
        <v>30</v>
      </c>
      <c r="BA246" s="17" t="s">
        <v>30</v>
      </c>
      <c r="BB246" s="17" t="s">
        <v>30</v>
      </c>
      <c r="BC246" s="17" t="s">
        <v>30</v>
      </c>
      <c r="BD246" s="16" t="s">
        <v>30</v>
      </c>
      <c r="BE246" s="18" t="s">
        <v>30</v>
      </c>
      <c r="BF246" s="17" t="s">
        <v>30</v>
      </c>
      <c r="BG246" s="17" t="s">
        <v>30</v>
      </c>
      <c r="BH246" s="17" t="s">
        <v>30</v>
      </c>
      <c r="BI246" s="16" t="s">
        <v>30</v>
      </c>
      <c r="BJ246" s="18" t="s">
        <v>30</v>
      </c>
      <c r="BK246" s="17" t="s">
        <v>30</v>
      </c>
      <c r="BL246" s="17" t="s">
        <v>30</v>
      </c>
      <c r="BM246" s="17" t="s">
        <v>30</v>
      </c>
      <c r="BN246" s="16" t="s">
        <v>30</v>
      </c>
      <c r="BO246" s="86"/>
    </row>
    <row r="247" spans="1:67" x14ac:dyDescent="0.2">
      <c r="A247" s="61"/>
      <c r="B247" s="62"/>
      <c r="C247" s="102"/>
      <c r="D247" s="103"/>
      <c r="E247" s="103"/>
      <c r="F247" s="103"/>
      <c r="G247" s="103"/>
      <c r="H247" s="103"/>
      <c r="I247" s="119" t="b">
        <f t="shared" si="12"/>
        <v>0</v>
      </c>
      <c r="J247" s="68"/>
      <c r="K247" s="68"/>
      <c r="L247" s="26" t="s">
        <v>30</v>
      </c>
      <c r="M247" s="68" t="s">
        <v>30</v>
      </c>
      <c r="N247" s="25" t="s">
        <v>30</v>
      </c>
      <c r="O247" s="25" t="s">
        <v>30</v>
      </c>
      <c r="P247" s="82" t="s">
        <v>30</v>
      </c>
      <c r="Q247" s="26" t="s">
        <v>30</v>
      </c>
      <c r="R247" s="25" t="s">
        <v>30</v>
      </c>
      <c r="S247" s="25" t="s">
        <v>30</v>
      </c>
      <c r="T247" s="25" t="s">
        <v>30</v>
      </c>
      <c r="U247" s="82" t="s">
        <v>30</v>
      </c>
      <c r="V247" s="18" t="s">
        <v>30</v>
      </c>
      <c r="W247" s="17" t="s">
        <v>30</v>
      </c>
      <c r="X247" s="17" t="s">
        <v>30</v>
      </c>
      <c r="Y247" s="17" t="s">
        <v>30</v>
      </c>
      <c r="Z247" s="16" t="s">
        <v>30</v>
      </c>
      <c r="AA247" s="18" t="s">
        <v>30</v>
      </c>
      <c r="AB247" s="17" t="s">
        <v>30</v>
      </c>
      <c r="AC247" s="17" t="s">
        <v>30</v>
      </c>
      <c r="AD247" s="17" t="s">
        <v>30</v>
      </c>
      <c r="AE247" s="16" t="s">
        <v>30</v>
      </c>
      <c r="AF247" s="18" t="s">
        <v>30</v>
      </c>
      <c r="AG247" s="17" t="s">
        <v>30</v>
      </c>
      <c r="AH247" s="17" t="s">
        <v>30</v>
      </c>
      <c r="AI247" s="17" t="s">
        <v>30</v>
      </c>
      <c r="AJ247" s="19" t="s">
        <v>30</v>
      </c>
      <c r="AK247" s="44" t="s">
        <v>30</v>
      </c>
      <c r="AL247" s="17" t="s">
        <v>30</v>
      </c>
      <c r="AM247" s="17" t="s">
        <v>30</v>
      </c>
      <c r="AN247" s="17" t="s">
        <v>30</v>
      </c>
      <c r="AO247" s="16" t="s">
        <v>30</v>
      </c>
      <c r="AP247" s="18" t="s">
        <v>30</v>
      </c>
      <c r="AQ247" s="17" t="s">
        <v>30</v>
      </c>
      <c r="AR247" s="17" t="s">
        <v>30</v>
      </c>
      <c r="AS247" s="17" t="s">
        <v>30</v>
      </c>
      <c r="AT247" s="16" t="s">
        <v>30</v>
      </c>
      <c r="AU247" s="18" t="s">
        <v>30</v>
      </c>
      <c r="AV247" s="17" t="s">
        <v>30</v>
      </c>
      <c r="AW247" s="17" t="s">
        <v>30</v>
      </c>
      <c r="AX247" s="17" t="s">
        <v>30</v>
      </c>
      <c r="AY247" s="16" t="s">
        <v>30</v>
      </c>
      <c r="AZ247" s="18" t="s">
        <v>30</v>
      </c>
      <c r="BA247" s="17" t="s">
        <v>30</v>
      </c>
      <c r="BB247" s="17" t="s">
        <v>30</v>
      </c>
      <c r="BC247" s="17" t="s">
        <v>30</v>
      </c>
      <c r="BD247" s="16" t="s">
        <v>30</v>
      </c>
      <c r="BE247" s="18" t="s">
        <v>30</v>
      </c>
      <c r="BF247" s="17" t="s">
        <v>30</v>
      </c>
      <c r="BG247" s="17" t="s">
        <v>30</v>
      </c>
      <c r="BH247" s="17" t="s">
        <v>30</v>
      </c>
      <c r="BI247" s="16" t="s">
        <v>30</v>
      </c>
      <c r="BJ247" s="18" t="s">
        <v>30</v>
      </c>
      <c r="BK247" s="17" t="s">
        <v>30</v>
      </c>
      <c r="BL247" s="17" t="s">
        <v>30</v>
      </c>
      <c r="BM247" s="17" t="s">
        <v>30</v>
      </c>
      <c r="BN247" s="16" t="s">
        <v>30</v>
      </c>
      <c r="BO247" s="86"/>
    </row>
    <row r="248" spans="1:67" x14ac:dyDescent="0.2">
      <c r="A248" s="61"/>
      <c r="B248" s="62"/>
      <c r="C248" s="102"/>
      <c r="D248" s="103"/>
      <c r="E248" s="103"/>
      <c r="F248" s="103"/>
      <c r="G248" s="103"/>
      <c r="H248" s="103"/>
      <c r="I248" s="119" t="b">
        <f t="shared" si="12"/>
        <v>0</v>
      </c>
      <c r="J248" s="68"/>
      <c r="K248" s="68"/>
      <c r="L248" s="26" t="s">
        <v>30</v>
      </c>
      <c r="M248" s="68" t="s">
        <v>30</v>
      </c>
      <c r="N248" s="25" t="s">
        <v>30</v>
      </c>
      <c r="O248" s="25" t="s">
        <v>30</v>
      </c>
      <c r="P248" s="82" t="s">
        <v>30</v>
      </c>
      <c r="Q248" s="26" t="s">
        <v>30</v>
      </c>
      <c r="R248" s="25" t="s">
        <v>30</v>
      </c>
      <c r="S248" s="25" t="s">
        <v>30</v>
      </c>
      <c r="T248" s="25" t="s">
        <v>30</v>
      </c>
      <c r="U248" s="82" t="s">
        <v>30</v>
      </c>
      <c r="V248" s="18" t="s">
        <v>30</v>
      </c>
      <c r="W248" s="17" t="s">
        <v>30</v>
      </c>
      <c r="X248" s="17" t="s">
        <v>30</v>
      </c>
      <c r="Y248" s="17" t="s">
        <v>30</v>
      </c>
      <c r="Z248" s="16" t="s">
        <v>30</v>
      </c>
      <c r="AA248" s="18" t="s">
        <v>30</v>
      </c>
      <c r="AB248" s="17" t="s">
        <v>30</v>
      </c>
      <c r="AC248" s="17" t="s">
        <v>30</v>
      </c>
      <c r="AD248" s="17" t="s">
        <v>30</v>
      </c>
      <c r="AE248" s="16" t="s">
        <v>30</v>
      </c>
      <c r="AF248" s="18" t="s">
        <v>30</v>
      </c>
      <c r="AG248" s="17" t="s">
        <v>30</v>
      </c>
      <c r="AH248" s="17" t="s">
        <v>30</v>
      </c>
      <c r="AI248" s="17" t="s">
        <v>30</v>
      </c>
      <c r="AJ248" s="19" t="s">
        <v>30</v>
      </c>
      <c r="AK248" s="44" t="s">
        <v>30</v>
      </c>
      <c r="AL248" s="17" t="s">
        <v>30</v>
      </c>
      <c r="AM248" s="17" t="s">
        <v>30</v>
      </c>
      <c r="AN248" s="17" t="s">
        <v>30</v>
      </c>
      <c r="AO248" s="16" t="s">
        <v>30</v>
      </c>
      <c r="AP248" s="18" t="s">
        <v>30</v>
      </c>
      <c r="AQ248" s="17" t="s">
        <v>30</v>
      </c>
      <c r="AR248" s="17" t="s">
        <v>30</v>
      </c>
      <c r="AS248" s="17" t="s">
        <v>30</v>
      </c>
      <c r="AT248" s="16" t="s">
        <v>30</v>
      </c>
      <c r="AU248" s="18" t="s">
        <v>30</v>
      </c>
      <c r="AV248" s="17" t="s">
        <v>30</v>
      </c>
      <c r="AW248" s="17" t="s">
        <v>30</v>
      </c>
      <c r="AX248" s="17" t="s">
        <v>30</v>
      </c>
      <c r="AY248" s="16" t="s">
        <v>30</v>
      </c>
      <c r="AZ248" s="18" t="s">
        <v>30</v>
      </c>
      <c r="BA248" s="17" t="s">
        <v>30</v>
      </c>
      <c r="BB248" s="17" t="s">
        <v>30</v>
      </c>
      <c r="BC248" s="17" t="s">
        <v>30</v>
      </c>
      <c r="BD248" s="16" t="s">
        <v>30</v>
      </c>
      <c r="BE248" s="18" t="s">
        <v>30</v>
      </c>
      <c r="BF248" s="17" t="s">
        <v>30</v>
      </c>
      <c r="BG248" s="17" t="s">
        <v>30</v>
      </c>
      <c r="BH248" s="17" t="s">
        <v>30</v>
      </c>
      <c r="BI248" s="16" t="s">
        <v>30</v>
      </c>
      <c r="BJ248" s="18" t="s">
        <v>30</v>
      </c>
      <c r="BK248" s="17" t="s">
        <v>30</v>
      </c>
      <c r="BL248" s="17" t="s">
        <v>30</v>
      </c>
      <c r="BM248" s="17" t="s">
        <v>30</v>
      </c>
      <c r="BN248" s="16" t="s">
        <v>30</v>
      </c>
      <c r="BO248" s="86"/>
    </row>
    <row r="249" spans="1:67" x14ac:dyDescent="0.2">
      <c r="A249" s="61"/>
      <c r="B249" s="62"/>
      <c r="C249" s="102"/>
      <c r="D249" s="103"/>
      <c r="E249" s="103"/>
      <c r="F249" s="103"/>
      <c r="G249" s="103"/>
      <c r="H249" s="103"/>
      <c r="I249" s="119" t="b">
        <f t="shared" si="12"/>
        <v>0</v>
      </c>
      <c r="J249" s="68"/>
      <c r="K249" s="68"/>
      <c r="L249" s="26" t="s">
        <v>30</v>
      </c>
      <c r="M249" s="68" t="s">
        <v>30</v>
      </c>
      <c r="N249" s="25" t="s">
        <v>30</v>
      </c>
      <c r="O249" s="25" t="s">
        <v>30</v>
      </c>
      <c r="P249" s="82" t="s">
        <v>30</v>
      </c>
      <c r="Q249" s="26" t="s">
        <v>30</v>
      </c>
      <c r="R249" s="25" t="s">
        <v>30</v>
      </c>
      <c r="S249" s="25" t="s">
        <v>30</v>
      </c>
      <c r="T249" s="25" t="s">
        <v>30</v>
      </c>
      <c r="U249" s="82" t="s">
        <v>30</v>
      </c>
      <c r="V249" s="18" t="s">
        <v>30</v>
      </c>
      <c r="W249" s="17" t="s">
        <v>30</v>
      </c>
      <c r="X249" s="17" t="s">
        <v>30</v>
      </c>
      <c r="Y249" s="17" t="s">
        <v>30</v>
      </c>
      <c r="Z249" s="16" t="s">
        <v>30</v>
      </c>
      <c r="AA249" s="18" t="s">
        <v>30</v>
      </c>
      <c r="AB249" s="17" t="s">
        <v>30</v>
      </c>
      <c r="AC249" s="17" t="s">
        <v>30</v>
      </c>
      <c r="AD249" s="17" t="s">
        <v>30</v>
      </c>
      <c r="AE249" s="16" t="s">
        <v>30</v>
      </c>
      <c r="AF249" s="18" t="s">
        <v>30</v>
      </c>
      <c r="AG249" s="17" t="s">
        <v>30</v>
      </c>
      <c r="AH249" s="17" t="s">
        <v>30</v>
      </c>
      <c r="AI249" s="17" t="s">
        <v>30</v>
      </c>
      <c r="AJ249" s="19" t="s">
        <v>30</v>
      </c>
      <c r="AK249" s="44" t="s">
        <v>30</v>
      </c>
      <c r="AL249" s="17" t="s">
        <v>30</v>
      </c>
      <c r="AM249" s="17" t="s">
        <v>30</v>
      </c>
      <c r="AN249" s="17" t="s">
        <v>30</v>
      </c>
      <c r="AO249" s="16" t="s">
        <v>30</v>
      </c>
      <c r="AP249" s="18" t="s">
        <v>30</v>
      </c>
      <c r="AQ249" s="17" t="s">
        <v>30</v>
      </c>
      <c r="AR249" s="17" t="s">
        <v>30</v>
      </c>
      <c r="AS249" s="17" t="s">
        <v>30</v>
      </c>
      <c r="AT249" s="16" t="s">
        <v>30</v>
      </c>
      <c r="AU249" s="18" t="s">
        <v>30</v>
      </c>
      <c r="AV249" s="17" t="s">
        <v>30</v>
      </c>
      <c r="AW249" s="17" t="s">
        <v>30</v>
      </c>
      <c r="AX249" s="17" t="s">
        <v>30</v>
      </c>
      <c r="AY249" s="16" t="s">
        <v>30</v>
      </c>
      <c r="AZ249" s="18" t="s">
        <v>30</v>
      </c>
      <c r="BA249" s="17" t="s">
        <v>30</v>
      </c>
      <c r="BB249" s="17" t="s">
        <v>30</v>
      </c>
      <c r="BC249" s="17" t="s">
        <v>30</v>
      </c>
      <c r="BD249" s="16" t="s">
        <v>30</v>
      </c>
      <c r="BE249" s="18" t="s">
        <v>30</v>
      </c>
      <c r="BF249" s="17" t="s">
        <v>30</v>
      </c>
      <c r="BG249" s="17" t="s">
        <v>30</v>
      </c>
      <c r="BH249" s="17" t="s">
        <v>30</v>
      </c>
      <c r="BI249" s="16" t="s">
        <v>30</v>
      </c>
      <c r="BJ249" s="18" t="s">
        <v>30</v>
      </c>
      <c r="BK249" s="17" t="s">
        <v>30</v>
      </c>
      <c r="BL249" s="17" t="s">
        <v>30</v>
      </c>
      <c r="BM249" s="17" t="s">
        <v>30</v>
      </c>
      <c r="BN249" s="16" t="s">
        <v>30</v>
      </c>
      <c r="BO249" s="86"/>
    </row>
    <row r="250" spans="1:67" x14ac:dyDescent="0.2">
      <c r="A250" s="61"/>
      <c r="B250" s="62"/>
      <c r="C250" s="102"/>
      <c r="D250" s="103"/>
      <c r="E250" s="103"/>
      <c r="F250" s="103"/>
      <c r="G250" s="103"/>
      <c r="H250" s="103"/>
      <c r="I250" s="119" t="b">
        <f t="shared" si="12"/>
        <v>0</v>
      </c>
      <c r="J250" s="68"/>
      <c r="K250" s="68"/>
      <c r="L250" s="26" t="s">
        <v>30</v>
      </c>
      <c r="M250" s="68" t="s">
        <v>30</v>
      </c>
      <c r="N250" s="25" t="s">
        <v>30</v>
      </c>
      <c r="O250" s="25" t="s">
        <v>30</v>
      </c>
      <c r="P250" s="82" t="s">
        <v>30</v>
      </c>
      <c r="Q250" s="26" t="s">
        <v>30</v>
      </c>
      <c r="R250" s="25" t="s">
        <v>30</v>
      </c>
      <c r="S250" s="25" t="s">
        <v>30</v>
      </c>
      <c r="T250" s="25" t="s">
        <v>30</v>
      </c>
      <c r="U250" s="82" t="s">
        <v>30</v>
      </c>
      <c r="V250" s="18" t="s">
        <v>30</v>
      </c>
      <c r="W250" s="17" t="s">
        <v>30</v>
      </c>
      <c r="X250" s="17" t="s">
        <v>30</v>
      </c>
      <c r="Y250" s="17" t="s">
        <v>30</v>
      </c>
      <c r="Z250" s="16" t="s">
        <v>30</v>
      </c>
      <c r="AA250" s="18" t="s">
        <v>30</v>
      </c>
      <c r="AB250" s="17" t="s">
        <v>30</v>
      </c>
      <c r="AC250" s="17" t="s">
        <v>30</v>
      </c>
      <c r="AD250" s="17" t="s">
        <v>30</v>
      </c>
      <c r="AE250" s="16" t="s">
        <v>30</v>
      </c>
      <c r="AF250" s="18" t="s">
        <v>30</v>
      </c>
      <c r="AG250" s="17" t="s">
        <v>30</v>
      </c>
      <c r="AH250" s="17" t="s">
        <v>30</v>
      </c>
      <c r="AI250" s="17" t="s">
        <v>30</v>
      </c>
      <c r="AJ250" s="19" t="s">
        <v>30</v>
      </c>
      <c r="AK250" s="44" t="s">
        <v>30</v>
      </c>
      <c r="AL250" s="17" t="s">
        <v>30</v>
      </c>
      <c r="AM250" s="17" t="s">
        <v>30</v>
      </c>
      <c r="AN250" s="17" t="s">
        <v>30</v>
      </c>
      <c r="AO250" s="16" t="s">
        <v>30</v>
      </c>
      <c r="AP250" s="18" t="s">
        <v>30</v>
      </c>
      <c r="AQ250" s="17" t="s">
        <v>30</v>
      </c>
      <c r="AR250" s="17" t="s">
        <v>30</v>
      </c>
      <c r="AS250" s="17" t="s">
        <v>30</v>
      </c>
      <c r="AT250" s="16" t="s">
        <v>30</v>
      </c>
      <c r="AU250" s="18" t="s">
        <v>30</v>
      </c>
      <c r="AV250" s="17" t="s">
        <v>30</v>
      </c>
      <c r="AW250" s="17" t="s">
        <v>30</v>
      </c>
      <c r="AX250" s="17" t="s">
        <v>30</v>
      </c>
      <c r="AY250" s="16" t="s">
        <v>30</v>
      </c>
      <c r="AZ250" s="18" t="s">
        <v>30</v>
      </c>
      <c r="BA250" s="17" t="s">
        <v>30</v>
      </c>
      <c r="BB250" s="17" t="s">
        <v>30</v>
      </c>
      <c r="BC250" s="17" t="s">
        <v>30</v>
      </c>
      <c r="BD250" s="16" t="s">
        <v>30</v>
      </c>
      <c r="BE250" s="18" t="s">
        <v>30</v>
      </c>
      <c r="BF250" s="17" t="s">
        <v>30</v>
      </c>
      <c r="BG250" s="17" t="s">
        <v>30</v>
      </c>
      <c r="BH250" s="17" t="s">
        <v>30</v>
      </c>
      <c r="BI250" s="16" t="s">
        <v>30</v>
      </c>
      <c r="BJ250" s="18" t="s">
        <v>30</v>
      </c>
      <c r="BK250" s="17" t="s">
        <v>30</v>
      </c>
      <c r="BL250" s="17" t="s">
        <v>30</v>
      </c>
      <c r="BM250" s="17" t="s">
        <v>30</v>
      </c>
      <c r="BN250" s="16" t="s">
        <v>30</v>
      </c>
      <c r="BO250" s="86"/>
    </row>
    <row r="251" spans="1:67" x14ac:dyDescent="0.2">
      <c r="A251" s="61"/>
      <c r="B251" s="62"/>
      <c r="C251" s="102"/>
      <c r="D251" s="103"/>
      <c r="E251" s="103"/>
      <c r="F251" s="103"/>
      <c r="G251" s="103"/>
      <c r="H251" s="103"/>
      <c r="I251" s="119" t="b">
        <f t="shared" si="12"/>
        <v>0</v>
      </c>
      <c r="J251" s="68"/>
      <c r="K251" s="68"/>
      <c r="L251" s="26" t="s">
        <v>30</v>
      </c>
      <c r="M251" s="68" t="s">
        <v>30</v>
      </c>
      <c r="N251" s="25" t="s">
        <v>30</v>
      </c>
      <c r="O251" s="25" t="s">
        <v>30</v>
      </c>
      <c r="P251" s="82" t="s">
        <v>30</v>
      </c>
      <c r="Q251" s="26" t="s">
        <v>30</v>
      </c>
      <c r="R251" s="25" t="s">
        <v>30</v>
      </c>
      <c r="S251" s="25" t="s">
        <v>30</v>
      </c>
      <c r="T251" s="25" t="s">
        <v>30</v>
      </c>
      <c r="U251" s="82" t="s">
        <v>30</v>
      </c>
      <c r="V251" s="18" t="s">
        <v>30</v>
      </c>
      <c r="W251" s="17" t="s">
        <v>30</v>
      </c>
      <c r="X251" s="17" t="s">
        <v>30</v>
      </c>
      <c r="Y251" s="17" t="s">
        <v>30</v>
      </c>
      <c r="Z251" s="16" t="s">
        <v>30</v>
      </c>
      <c r="AA251" s="18" t="s">
        <v>30</v>
      </c>
      <c r="AB251" s="17" t="s">
        <v>30</v>
      </c>
      <c r="AC251" s="17" t="s">
        <v>30</v>
      </c>
      <c r="AD251" s="17" t="s">
        <v>30</v>
      </c>
      <c r="AE251" s="16" t="s">
        <v>30</v>
      </c>
      <c r="AF251" s="18" t="s">
        <v>30</v>
      </c>
      <c r="AG251" s="17" t="s">
        <v>30</v>
      </c>
      <c r="AH251" s="17" t="s">
        <v>30</v>
      </c>
      <c r="AI251" s="17" t="s">
        <v>30</v>
      </c>
      <c r="AJ251" s="19" t="s">
        <v>30</v>
      </c>
      <c r="AK251" s="44" t="s">
        <v>30</v>
      </c>
      <c r="AL251" s="17" t="s">
        <v>30</v>
      </c>
      <c r="AM251" s="17" t="s">
        <v>30</v>
      </c>
      <c r="AN251" s="17" t="s">
        <v>30</v>
      </c>
      <c r="AO251" s="16" t="s">
        <v>30</v>
      </c>
      <c r="AP251" s="18" t="s">
        <v>30</v>
      </c>
      <c r="AQ251" s="17" t="s">
        <v>30</v>
      </c>
      <c r="AR251" s="17" t="s">
        <v>30</v>
      </c>
      <c r="AS251" s="17" t="s">
        <v>30</v>
      </c>
      <c r="AT251" s="16" t="s">
        <v>30</v>
      </c>
      <c r="AU251" s="18" t="s">
        <v>30</v>
      </c>
      <c r="AV251" s="17" t="s">
        <v>30</v>
      </c>
      <c r="AW251" s="17" t="s">
        <v>30</v>
      </c>
      <c r="AX251" s="17" t="s">
        <v>30</v>
      </c>
      <c r="AY251" s="16" t="s">
        <v>30</v>
      </c>
      <c r="AZ251" s="18" t="s">
        <v>30</v>
      </c>
      <c r="BA251" s="17" t="s">
        <v>30</v>
      </c>
      <c r="BB251" s="17" t="s">
        <v>30</v>
      </c>
      <c r="BC251" s="17" t="s">
        <v>30</v>
      </c>
      <c r="BD251" s="16" t="s">
        <v>30</v>
      </c>
      <c r="BE251" s="18" t="s">
        <v>30</v>
      </c>
      <c r="BF251" s="17" t="s">
        <v>30</v>
      </c>
      <c r="BG251" s="17" t="s">
        <v>30</v>
      </c>
      <c r="BH251" s="17" t="s">
        <v>30</v>
      </c>
      <c r="BI251" s="16" t="s">
        <v>30</v>
      </c>
      <c r="BJ251" s="18" t="s">
        <v>30</v>
      </c>
      <c r="BK251" s="17" t="s">
        <v>30</v>
      </c>
      <c r="BL251" s="17" t="s">
        <v>30</v>
      </c>
      <c r="BM251" s="17" t="s">
        <v>30</v>
      </c>
      <c r="BN251" s="16" t="s">
        <v>30</v>
      </c>
      <c r="BO251" s="86"/>
    </row>
    <row r="252" spans="1:67" x14ac:dyDescent="0.2">
      <c r="A252" s="61"/>
      <c r="B252" s="62"/>
      <c r="C252" s="102"/>
      <c r="D252" s="103"/>
      <c r="E252" s="103"/>
      <c r="F252" s="103"/>
      <c r="G252" s="103"/>
      <c r="H252" s="103"/>
      <c r="I252" s="119" t="b">
        <f t="shared" si="12"/>
        <v>0</v>
      </c>
      <c r="J252" s="68"/>
      <c r="K252" s="68"/>
      <c r="L252" s="26" t="s">
        <v>30</v>
      </c>
      <c r="M252" s="68" t="s">
        <v>30</v>
      </c>
      <c r="N252" s="25" t="s">
        <v>30</v>
      </c>
      <c r="O252" s="25" t="s">
        <v>30</v>
      </c>
      <c r="P252" s="82" t="s">
        <v>30</v>
      </c>
      <c r="Q252" s="26" t="s">
        <v>30</v>
      </c>
      <c r="R252" s="25" t="s">
        <v>30</v>
      </c>
      <c r="S252" s="25" t="s">
        <v>30</v>
      </c>
      <c r="T252" s="25" t="s">
        <v>30</v>
      </c>
      <c r="U252" s="82" t="s">
        <v>30</v>
      </c>
      <c r="V252" s="18" t="s">
        <v>30</v>
      </c>
      <c r="W252" s="17" t="s">
        <v>30</v>
      </c>
      <c r="X252" s="17" t="s">
        <v>30</v>
      </c>
      <c r="Y252" s="17" t="s">
        <v>30</v>
      </c>
      <c r="Z252" s="16" t="s">
        <v>30</v>
      </c>
      <c r="AA252" s="18" t="s">
        <v>30</v>
      </c>
      <c r="AB252" s="17" t="s">
        <v>30</v>
      </c>
      <c r="AC252" s="17" t="s">
        <v>30</v>
      </c>
      <c r="AD252" s="17" t="s">
        <v>30</v>
      </c>
      <c r="AE252" s="16" t="s">
        <v>30</v>
      </c>
      <c r="AF252" s="18" t="s">
        <v>30</v>
      </c>
      <c r="AG252" s="17" t="s">
        <v>30</v>
      </c>
      <c r="AH252" s="17" t="s">
        <v>30</v>
      </c>
      <c r="AI252" s="17" t="s">
        <v>30</v>
      </c>
      <c r="AJ252" s="19" t="s">
        <v>30</v>
      </c>
      <c r="AK252" s="44" t="s">
        <v>30</v>
      </c>
      <c r="AL252" s="17" t="s">
        <v>30</v>
      </c>
      <c r="AM252" s="17" t="s">
        <v>30</v>
      </c>
      <c r="AN252" s="17" t="s">
        <v>30</v>
      </c>
      <c r="AO252" s="16" t="s">
        <v>30</v>
      </c>
      <c r="AP252" s="18" t="s">
        <v>30</v>
      </c>
      <c r="AQ252" s="17" t="s">
        <v>30</v>
      </c>
      <c r="AR252" s="17" t="s">
        <v>30</v>
      </c>
      <c r="AS252" s="17" t="s">
        <v>30</v>
      </c>
      <c r="AT252" s="16" t="s">
        <v>30</v>
      </c>
      <c r="AU252" s="18" t="s">
        <v>30</v>
      </c>
      <c r="AV252" s="17" t="s">
        <v>30</v>
      </c>
      <c r="AW252" s="17" t="s">
        <v>30</v>
      </c>
      <c r="AX252" s="17" t="s">
        <v>30</v>
      </c>
      <c r="AY252" s="16" t="s">
        <v>30</v>
      </c>
      <c r="AZ252" s="18" t="s">
        <v>30</v>
      </c>
      <c r="BA252" s="17" t="s">
        <v>30</v>
      </c>
      <c r="BB252" s="17" t="s">
        <v>30</v>
      </c>
      <c r="BC252" s="17" t="s">
        <v>30</v>
      </c>
      <c r="BD252" s="16" t="s">
        <v>30</v>
      </c>
      <c r="BE252" s="18" t="s">
        <v>30</v>
      </c>
      <c r="BF252" s="17" t="s">
        <v>30</v>
      </c>
      <c r="BG252" s="17" t="s">
        <v>30</v>
      </c>
      <c r="BH252" s="17" t="s">
        <v>30</v>
      </c>
      <c r="BI252" s="16" t="s">
        <v>30</v>
      </c>
      <c r="BJ252" s="18" t="s">
        <v>30</v>
      </c>
      <c r="BK252" s="17" t="s">
        <v>30</v>
      </c>
      <c r="BL252" s="17" t="s">
        <v>30</v>
      </c>
      <c r="BM252" s="17" t="s">
        <v>30</v>
      </c>
      <c r="BN252" s="16" t="s">
        <v>30</v>
      </c>
      <c r="BO252" s="86"/>
    </row>
    <row r="253" spans="1:67" x14ac:dyDescent="0.2">
      <c r="A253" s="61"/>
      <c r="B253" s="62"/>
      <c r="C253" s="102"/>
      <c r="D253" s="103"/>
      <c r="E253" s="103"/>
      <c r="F253" s="103"/>
      <c r="G253" s="103"/>
      <c r="H253" s="103"/>
      <c r="I253" s="119" t="b">
        <f t="shared" si="12"/>
        <v>0</v>
      </c>
      <c r="J253" s="68"/>
      <c r="K253" s="68"/>
      <c r="L253" s="26" t="s">
        <v>30</v>
      </c>
      <c r="M253" s="68" t="s">
        <v>30</v>
      </c>
      <c r="N253" s="25" t="s">
        <v>30</v>
      </c>
      <c r="O253" s="25" t="s">
        <v>30</v>
      </c>
      <c r="P253" s="82" t="s">
        <v>30</v>
      </c>
      <c r="Q253" s="26" t="s">
        <v>30</v>
      </c>
      <c r="R253" s="25" t="s">
        <v>30</v>
      </c>
      <c r="S253" s="25" t="s">
        <v>30</v>
      </c>
      <c r="T253" s="25" t="s">
        <v>30</v>
      </c>
      <c r="U253" s="82" t="s">
        <v>30</v>
      </c>
      <c r="V253" s="18" t="s">
        <v>30</v>
      </c>
      <c r="W253" s="17" t="s">
        <v>30</v>
      </c>
      <c r="X253" s="17" t="s">
        <v>30</v>
      </c>
      <c r="Y253" s="17" t="s">
        <v>30</v>
      </c>
      <c r="Z253" s="16" t="s">
        <v>30</v>
      </c>
      <c r="AA253" s="18" t="s">
        <v>30</v>
      </c>
      <c r="AB253" s="17" t="s">
        <v>30</v>
      </c>
      <c r="AC253" s="17" t="s">
        <v>30</v>
      </c>
      <c r="AD253" s="17" t="s">
        <v>30</v>
      </c>
      <c r="AE253" s="16" t="s">
        <v>30</v>
      </c>
      <c r="AF253" s="18" t="s">
        <v>30</v>
      </c>
      <c r="AG253" s="17" t="s">
        <v>30</v>
      </c>
      <c r="AH253" s="17" t="s">
        <v>30</v>
      </c>
      <c r="AI253" s="17" t="s">
        <v>30</v>
      </c>
      <c r="AJ253" s="19" t="s">
        <v>30</v>
      </c>
      <c r="AK253" s="44" t="s">
        <v>30</v>
      </c>
      <c r="AL253" s="17" t="s">
        <v>30</v>
      </c>
      <c r="AM253" s="17" t="s">
        <v>30</v>
      </c>
      <c r="AN253" s="17" t="s">
        <v>30</v>
      </c>
      <c r="AO253" s="16" t="s">
        <v>30</v>
      </c>
      <c r="AP253" s="18" t="s">
        <v>30</v>
      </c>
      <c r="AQ253" s="17" t="s">
        <v>30</v>
      </c>
      <c r="AR253" s="17" t="s">
        <v>30</v>
      </c>
      <c r="AS253" s="17" t="s">
        <v>30</v>
      </c>
      <c r="AT253" s="16" t="s">
        <v>30</v>
      </c>
      <c r="AU253" s="18" t="s">
        <v>30</v>
      </c>
      <c r="AV253" s="17" t="s">
        <v>30</v>
      </c>
      <c r="AW253" s="17" t="s">
        <v>30</v>
      </c>
      <c r="AX253" s="17" t="s">
        <v>30</v>
      </c>
      <c r="AY253" s="16" t="s">
        <v>30</v>
      </c>
      <c r="AZ253" s="18" t="s">
        <v>30</v>
      </c>
      <c r="BA253" s="17" t="s">
        <v>30</v>
      </c>
      <c r="BB253" s="17" t="s">
        <v>30</v>
      </c>
      <c r="BC253" s="17" t="s">
        <v>30</v>
      </c>
      <c r="BD253" s="16" t="s">
        <v>30</v>
      </c>
      <c r="BE253" s="18" t="s">
        <v>30</v>
      </c>
      <c r="BF253" s="17" t="s">
        <v>30</v>
      </c>
      <c r="BG253" s="17" t="s">
        <v>30</v>
      </c>
      <c r="BH253" s="17" t="s">
        <v>30</v>
      </c>
      <c r="BI253" s="16" t="s">
        <v>30</v>
      </c>
      <c r="BJ253" s="18" t="s">
        <v>30</v>
      </c>
      <c r="BK253" s="17" t="s">
        <v>30</v>
      </c>
      <c r="BL253" s="17" t="s">
        <v>30</v>
      </c>
      <c r="BM253" s="17" t="s">
        <v>30</v>
      </c>
      <c r="BN253" s="16" t="s">
        <v>30</v>
      </c>
      <c r="BO253" s="86"/>
    </row>
    <row r="254" spans="1:67" x14ac:dyDescent="0.2">
      <c r="A254" s="61"/>
      <c r="B254" s="62"/>
      <c r="C254" s="102"/>
      <c r="D254" s="103"/>
      <c r="E254" s="103"/>
      <c r="F254" s="103"/>
      <c r="G254" s="103"/>
      <c r="H254" s="103"/>
      <c r="I254" s="119" t="b">
        <f t="shared" si="12"/>
        <v>0</v>
      </c>
      <c r="J254" s="68"/>
      <c r="K254" s="68"/>
      <c r="L254" s="26" t="s">
        <v>30</v>
      </c>
      <c r="M254" s="68" t="s">
        <v>30</v>
      </c>
      <c r="N254" s="25" t="s">
        <v>30</v>
      </c>
      <c r="O254" s="25" t="s">
        <v>30</v>
      </c>
      <c r="P254" s="82" t="s">
        <v>30</v>
      </c>
      <c r="Q254" s="26" t="s">
        <v>30</v>
      </c>
      <c r="R254" s="25" t="s">
        <v>30</v>
      </c>
      <c r="S254" s="25" t="s">
        <v>30</v>
      </c>
      <c r="T254" s="25" t="s">
        <v>30</v>
      </c>
      <c r="U254" s="82" t="s">
        <v>30</v>
      </c>
      <c r="V254" s="18" t="s">
        <v>30</v>
      </c>
      <c r="W254" s="17" t="s">
        <v>30</v>
      </c>
      <c r="X254" s="17" t="s">
        <v>30</v>
      </c>
      <c r="Y254" s="17" t="s">
        <v>30</v>
      </c>
      <c r="Z254" s="16" t="s">
        <v>30</v>
      </c>
      <c r="AA254" s="18" t="s">
        <v>30</v>
      </c>
      <c r="AB254" s="17" t="s">
        <v>30</v>
      </c>
      <c r="AC254" s="17" t="s">
        <v>30</v>
      </c>
      <c r="AD254" s="17" t="s">
        <v>30</v>
      </c>
      <c r="AE254" s="16" t="s">
        <v>30</v>
      </c>
      <c r="AF254" s="18" t="s">
        <v>30</v>
      </c>
      <c r="AG254" s="17" t="s">
        <v>30</v>
      </c>
      <c r="AH254" s="17" t="s">
        <v>30</v>
      </c>
      <c r="AI254" s="17" t="s">
        <v>30</v>
      </c>
      <c r="AJ254" s="19" t="s">
        <v>30</v>
      </c>
      <c r="AK254" s="44" t="s">
        <v>30</v>
      </c>
      <c r="AL254" s="17" t="s">
        <v>30</v>
      </c>
      <c r="AM254" s="17" t="s">
        <v>30</v>
      </c>
      <c r="AN254" s="17" t="s">
        <v>30</v>
      </c>
      <c r="AO254" s="16" t="s">
        <v>30</v>
      </c>
      <c r="AP254" s="18" t="s">
        <v>30</v>
      </c>
      <c r="AQ254" s="17" t="s">
        <v>30</v>
      </c>
      <c r="AR254" s="17" t="s">
        <v>30</v>
      </c>
      <c r="AS254" s="17" t="s">
        <v>30</v>
      </c>
      <c r="AT254" s="16" t="s">
        <v>30</v>
      </c>
      <c r="AU254" s="18" t="s">
        <v>30</v>
      </c>
      <c r="AV254" s="17" t="s">
        <v>30</v>
      </c>
      <c r="AW254" s="17" t="s">
        <v>30</v>
      </c>
      <c r="AX254" s="17" t="s">
        <v>30</v>
      </c>
      <c r="AY254" s="16" t="s">
        <v>30</v>
      </c>
      <c r="AZ254" s="18" t="s">
        <v>30</v>
      </c>
      <c r="BA254" s="17" t="s">
        <v>30</v>
      </c>
      <c r="BB254" s="17" t="s">
        <v>30</v>
      </c>
      <c r="BC254" s="17" t="s">
        <v>30</v>
      </c>
      <c r="BD254" s="16" t="s">
        <v>30</v>
      </c>
      <c r="BE254" s="18" t="s">
        <v>30</v>
      </c>
      <c r="BF254" s="17" t="s">
        <v>30</v>
      </c>
      <c r="BG254" s="17" t="s">
        <v>30</v>
      </c>
      <c r="BH254" s="17" t="s">
        <v>30</v>
      </c>
      <c r="BI254" s="16" t="s">
        <v>30</v>
      </c>
      <c r="BJ254" s="18" t="s">
        <v>30</v>
      </c>
      <c r="BK254" s="17" t="s">
        <v>30</v>
      </c>
      <c r="BL254" s="17" t="s">
        <v>30</v>
      </c>
      <c r="BM254" s="17" t="s">
        <v>30</v>
      </c>
      <c r="BN254" s="16" t="s">
        <v>30</v>
      </c>
      <c r="BO254" s="86"/>
    </row>
    <row r="255" spans="1:67" x14ac:dyDescent="0.2">
      <c r="A255" s="61"/>
      <c r="B255" s="62"/>
      <c r="C255" s="102"/>
      <c r="D255" s="103"/>
      <c r="E255" s="103"/>
      <c r="F255" s="103"/>
      <c r="G255" s="103"/>
      <c r="H255" s="103"/>
      <c r="I255" s="119" t="b">
        <f t="shared" si="12"/>
        <v>0</v>
      </c>
      <c r="J255" s="68"/>
      <c r="K255" s="68"/>
      <c r="L255" s="26" t="s">
        <v>30</v>
      </c>
      <c r="M255" s="68" t="s">
        <v>30</v>
      </c>
      <c r="N255" s="25" t="s">
        <v>30</v>
      </c>
      <c r="O255" s="25" t="s">
        <v>30</v>
      </c>
      <c r="P255" s="82" t="s">
        <v>30</v>
      </c>
      <c r="Q255" s="26" t="s">
        <v>30</v>
      </c>
      <c r="R255" s="25" t="s">
        <v>30</v>
      </c>
      <c r="S255" s="25" t="s">
        <v>30</v>
      </c>
      <c r="T255" s="25" t="s">
        <v>30</v>
      </c>
      <c r="U255" s="82" t="s">
        <v>30</v>
      </c>
      <c r="V255" s="18" t="s">
        <v>30</v>
      </c>
      <c r="W255" s="17" t="s">
        <v>30</v>
      </c>
      <c r="X255" s="17" t="s">
        <v>30</v>
      </c>
      <c r="Y255" s="17" t="s">
        <v>30</v>
      </c>
      <c r="Z255" s="16" t="s">
        <v>30</v>
      </c>
      <c r="AA255" s="18" t="s">
        <v>30</v>
      </c>
      <c r="AB255" s="17" t="s">
        <v>30</v>
      </c>
      <c r="AC255" s="17" t="s">
        <v>30</v>
      </c>
      <c r="AD255" s="17" t="s">
        <v>30</v>
      </c>
      <c r="AE255" s="16" t="s">
        <v>30</v>
      </c>
      <c r="AF255" s="18" t="s">
        <v>30</v>
      </c>
      <c r="AG255" s="17" t="s">
        <v>30</v>
      </c>
      <c r="AH255" s="17" t="s">
        <v>30</v>
      </c>
      <c r="AI255" s="17" t="s">
        <v>30</v>
      </c>
      <c r="AJ255" s="19" t="s">
        <v>30</v>
      </c>
      <c r="AK255" s="44" t="s">
        <v>30</v>
      </c>
      <c r="AL255" s="17" t="s">
        <v>30</v>
      </c>
      <c r="AM255" s="17" t="s">
        <v>30</v>
      </c>
      <c r="AN255" s="17" t="s">
        <v>30</v>
      </c>
      <c r="AO255" s="16" t="s">
        <v>30</v>
      </c>
      <c r="AP255" s="18" t="s">
        <v>30</v>
      </c>
      <c r="AQ255" s="17" t="s">
        <v>30</v>
      </c>
      <c r="AR255" s="17" t="s">
        <v>30</v>
      </c>
      <c r="AS255" s="17" t="s">
        <v>30</v>
      </c>
      <c r="AT255" s="16" t="s">
        <v>30</v>
      </c>
      <c r="AU255" s="18" t="s">
        <v>30</v>
      </c>
      <c r="AV255" s="17" t="s">
        <v>30</v>
      </c>
      <c r="AW255" s="17" t="s">
        <v>30</v>
      </c>
      <c r="AX255" s="17" t="s">
        <v>30</v>
      </c>
      <c r="AY255" s="16" t="s">
        <v>30</v>
      </c>
      <c r="AZ255" s="18" t="s">
        <v>30</v>
      </c>
      <c r="BA255" s="17" t="s">
        <v>30</v>
      </c>
      <c r="BB255" s="17" t="s">
        <v>30</v>
      </c>
      <c r="BC255" s="17" t="s">
        <v>30</v>
      </c>
      <c r="BD255" s="16" t="s">
        <v>30</v>
      </c>
      <c r="BE255" s="18" t="s">
        <v>30</v>
      </c>
      <c r="BF255" s="17" t="s">
        <v>30</v>
      </c>
      <c r="BG255" s="17" t="s">
        <v>30</v>
      </c>
      <c r="BH255" s="17" t="s">
        <v>30</v>
      </c>
      <c r="BI255" s="16" t="s">
        <v>30</v>
      </c>
      <c r="BJ255" s="18" t="s">
        <v>30</v>
      </c>
      <c r="BK255" s="17" t="s">
        <v>30</v>
      </c>
      <c r="BL255" s="17" t="s">
        <v>30</v>
      </c>
      <c r="BM255" s="17" t="s">
        <v>30</v>
      </c>
      <c r="BN255" s="16" t="s">
        <v>30</v>
      </c>
      <c r="BO255" s="86"/>
    </row>
    <row r="256" spans="1:67" x14ac:dyDescent="0.2">
      <c r="A256" s="61"/>
      <c r="B256" s="62"/>
      <c r="C256" s="102"/>
      <c r="D256" s="103"/>
      <c r="E256" s="103"/>
      <c r="F256" s="103"/>
      <c r="G256" s="103"/>
      <c r="H256" s="103"/>
      <c r="I256" s="119" t="b">
        <f t="shared" si="12"/>
        <v>0</v>
      </c>
      <c r="J256" s="68"/>
      <c r="K256" s="68"/>
      <c r="L256" s="26" t="s">
        <v>30</v>
      </c>
      <c r="M256" s="68" t="s">
        <v>30</v>
      </c>
      <c r="N256" s="25" t="s">
        <v>30</v>
      </c>
      <c r="O256" s="25" t="s">
        <v>30</v>
      </c>
      <c r="P256" s="82" t="s">
        <v>30</v>
      </c>
      <c r="Q256" s="26" t="s">
        <v>30</v>
      </c>
      <c r="R256" s="25" t="s">
        <v>30</v>
      </c>
      <c r="S256" s="25" t="s">
        <v>30</v>
      </c>
      <c r="T256" s="25" t="s">
        <v>30</v>
      </c>
      <c r="U256" s="82" t="s">
        <v>30</v>
      </c>
      <c r="V256" s="18" t="s">
        <v>30</v>
      </c>
      <c r="W256" s="17" t="s">
        <v>30</v>
      </c>
      <c r="X256" s="17" t="s">
        <v>30</v>
      </c>
      <c r="Y256" s="17" t="s">
        <v>30</v>
      </c>
      <c r="Z256" s="16" t="s">
        <v>30</v>
      </c>
      <c r="AA256" s="18" t="s">
        <v>30</v>
      </c>
      <c r="AB256" s="17" t="s">
        <v>30</v>
      </c>
      <c r="AC256" s="17" t="s">
        <v>30</v>
      </c>
      <c r="AD256" s="17" t="s">
        <v>30</v>
      </c>
      <c r="AE256" s="16" t="s">
        <v>30</v>
      </c>
      <c r="AF256" s="18" t="s">
        <v>30</v>
      </c>
      <c r="AG256" s="17" t="s">
        <v>30</v>
      </c>
      <c r="AH256" s="17" t="s">
        <v>30</v>
      </c>
      <c r="AI256" s="17" t="s">
        <v>30</v>
      </c>
      <c r="AJ256" s="19" t="s">
        <v>30</v>
      </c>
      <c r="AK256" s="44" t="s">
        <v>30</v>
      </c>
      <c r="AL256" s="17" t="s">
        <v>30</v>
      </c>
      <c r="AM256" s="17" t="s">
        <v>30</v>
      </c>
      <c r="AN256" s="17" t="s">
        <v>30</v>
      </c>
      <c r="AO256" s="16" t="s">
        <v>30</v>
      </c>
      <c r="AP256" s="18" t="s">
        <v>30</v>
      </c>
      <c r="AQ256" s="17" t="s">
        <v>30</v>
      </c>
      <c r="AR256" s="17" t="s">
        <v>30</v>
      </c>
      <c r="AS256" s="17" t="s">
        <v>30</v>
      </c>
      <c r="AT256" s="16" t="s">
        <v>30</v>
      </c>
      <c r="AU256" s="18" t="s">
        <v>30</v>
      </c>
      <c r="AV256" s="17" t="s">
        <v>30</v>
      </c>
      <c r="AW256" s="17" t="s">
        <v>30</v>
      </c>
      <c r="AX256" s="17" t="s">
        <v>30</v>
      </c>
      <c r="AY256" s="16" t="s">
        <v>30</v>
      </c>
      <c r="AZ256" s="18" t="s">
        <v>30</v>
      </c>
      <c r="BA256" s="17" t="s">
        <v>30</v>
      </c>
      <c r="BB256" s="17" t="s">
        <v>30</v>
      </c>
      <c r="BC256" s="17" t="s">
        <v>30</v>
      </c>
      <c r="BD256" s="16" t="s">
        <v>30</v>
      </c>
      <c r="BE256" s="18" t="s">
        <v>30</v>
      </c>
      <c r="BF256" s="17" t="s">
        <v>30</v>
      </c>
      <c r="BG256" s="17" t="s">
        <v>30</v>
      </c>
      <c r="BH256" s="17" t="s">
        <v>30</v>
      </c>
      <c r="BI256" s="16" t="s">
        <v>30</v>
      </c>
      <c r="BJ256" s="18" t="s">
        <v>30</v>
      </c>
      <c r="BK256" s="17" t="s">
        <v>30</v>
      </c>
      <c r="BL256" s="17" t="s">
        <v>30</v>
      </c>
      <c r="BM256" s="17" t="s">
        <v>30</v>
      </c>
      <c r="BN256" s="16" t="s">
        <v>30</v>
      </c>
      <c r="BO256" s="86"/>
    </row>
    <row r="257" spans="1:67" x14ac:dyDescent="0.2">
      <c r="A257" s="61"/>
      <c r="B257" s="62"/>
      <c r="C257" s="102"/>
      <c r="D257" s="103"/>
      <c r="E257" s="103"/>
      <c r="F257" s="103"/>
      <c r="G257" s="103"/>
      <c r="H257" s="103"/>
      <c r="I257" s="119" t="b">
        <f t="shared" si="12"/>
        <v>0</v>
      </c>
      <c r="J257" s="68"/>
      <c r="K257" s="68"/>
      <c r="L257" s="26" t="s">
        <v>30</v>
      </c>
      <c r="M257" s="68" t="s">
        <v>30</v>
      </c>
      <c r="N257" s="25" t="s">
        <v>30</v>
      </c>
      <c r="O257" s="25" t="s">
        <v>30</v>
      </c>
      <c r="P257" s="82" t="s">
        <v>30</v>
      </c>
      <c r="Q257" s="26" t="s">
        <v>30</v>
      </c>
      <c r="R257" s="25" t="s">
        <v>30</v>
      </c>
      <c r="S257" s="25" t="s">
        <v>30</v>
      </c>
      <c r="T257" s="25" t="s">
        <v>30</v>
      </c>
      <c r="U257" s="82" t="s">
        <v>30</v>
      </c>
      <c r="V257" s="18" t="s">
        <v>30</v>
      </c>
      <c r="W257" s="17" t="s">
        <v>30</v>
      </c>
      <c r="X257" s="17" t="s">
        <v>30</v>
      </c>
      <c r="Y257" s="17" t="s">
        <v>30</v>
      </c>
      <c r="Z257" s="16" t="s">
        <v>30</v>
      </c>
      <c r="AA257" s="18" t="s">
        <v>30</v>
      </c>
      <c r="AB257" s="17" t="s">
        <v>30</v>
      </c>
      <c r="AC257" s="17" t="s">
        <v>30</v>
      </c>
      <c r="AD257" s="17" t="s">
        <v>30</v>
      </c>
      <c r="AE257" s="16" t="s">
        <v>30</v>
      </c>
      <c r="AF257" s="18" t="s">
        <v>30</v>
      </c>
      <c r="AG257" s="17" t="s">
        <v>30</v>
      </c>
      <c r="AH257" s="17" t="s">
        <v>30</v>
      </c>
      <c r="AI257" s="17" t="s">
        <v>30</v>
      </c>
      <c r="AJ257" s="19" t="s">
        <v>30</v>
      </c>
      <c r="AK257" s="44" t="s">
        <v>30</v>
      </c>
      <c r="AL257" s="17" t="s">
        <v>30</v>
      </c>
      <c r="AM257" s="17" t="s">
        <v>30</v>
      </c>
      <c r="AN257" s="17" t="s">
        <v>30</v>
      </c>
      <c r="AO257" s="16" t="s">
        <v>30</v>
      </c>
      <c r="AP257" s="18" t="s">
        <v>30</v>
      </c>
      <c r="AQ257" s="17" t="s">
        <v>30</v>
      </c>
      <c r="AR257" s="17" t="s">
        <v>30</v>
      </c>
      <c r="AS257" s="17" t="s">
        <v>30</v>
      </c>
      <c r="AT257" s="16" t="s">
        <v>30</v>
      </c>
      <c r="AU257" s="18" t="s">
        <v>30</v>
      </c>
      <c r="AV257" s="17" t="s">
        <v>30</v>
      </c>
      <c r="AW257" s="17" t="s">
        <v>30</v>
      </c>
      <c r="AX257" s="17" t="s">
        <v>30</v>
      </c>
      <c r="AY257" s="16" t="s">
        <v>30</v>
      </c>
      <c r="AZ257" s="18" t="s">
        <v>30</v>
      </c>
      <c r="BA257" s="17" t="s">
        <v>30</v>
      </c>
      <c r="BB257" s="17" t="s">
        <v>30</v>
      </c>
      <c r="BC257" s="17" t="s">
        <v>30</v>
      </c>
      <c r="BD257" s="16" t="s">
        <v>30</v>
      </c>
      <c r="BE257" s="18" t="s">
        <v>30</v>
      </c>
      <c r="BF257" s="17" t="s">
        <v>30</v>
      </c>
      <c r="BG257" s="17" t="s">
        <v>30</v>
      </c>
      <c r="BH257" s="17" t="s">
        <v>30</v>
      </c>
      <c r="BI257" s="16" t="s">
        <v>30</v>
      </c>
      <c r="BJ257" s="18" t="s">
        <v>30</v>
      </c>
      <c r="BK257" s="17" t="s">
        <v>30</v>
      </c>
      <c r="BL257" s="17" t="s">
        <v>30</v>
      </c>
      <c r="BM257" s="17" t="s">
        <v>30</v>
      </c>
      <c r="BN257" s="16" t="s">
        <v>30</v>
      </c>
      <c r="BO257" s="86"/>
    </row>
    <row r="258" spans="1:67" x14ac:dyDescent="0.2">
      <c r="A258" s="61"/>
      <c r="B258" s="62"/>
      <c r="C258" s="102"/>
      <c r="D258" s="103"/>
      <c r="E258" s="103"/>
      <c r="F258" s="103"/>
      <c r="G258" s="103"/>
      <c r="H258" s="103"/>
      <c r="I258" s="119" t="b">
        <f t="shared" si="12"/>
        <v>0</v>
      </c>
      <c r="J258" s="68"/>
      <c r="K258" s="68"/>
      <c r="L258" s="26" t="s">
        <v>30</v>
      </c>
      <c r="M258" s="68" t="s">
        <v>30</v>
      </c>
      <c r="N258" s="25" t="s">
        <v>30</v>
      </c>
      <c r="O258" s="25" t="s">
        <v>30</v>
      </c>
      <c r="P258" s="82" t="s">
        <v>30</v>
      </c>
      <c r="Q258" s="26" t="s">
        <v>30</v>
      </c>
      <c r="R258" s="25" t="s">
        <v>30</v>
      </c>
      <c r="S258" s="25" t="s">
        <v>30</v>
      </c>
      <c r="T258" s="25" t="s">
        <v>30</v>
      </c>
      <c r="U258" s="82" t="s">
        <v>30</v>
      </c>
      <c r="V258" s="18" t="s">
        <v>30</v>
      </c>
      <c r="W258" s="17" t="s">
        <v>30</v>
      </c>
      <c r="X258" s="17" t="s">
        <v>30</v>
      </c>
      <c r="Y258" s="17" t="s">
        <v>30</v>
      </c>
      <c r="Z258" s="16" t="s">
        <v>30</v>
      </c>
      <c r="AA258" s="18" t="s">
        <v>30</v>
      </c>
      <c r="AB258" s="17" t="s">
        <v>30</v>
      </c>
      <c r="AC258" s="17" t="s">
        <v>30</v>
      </c>
      <c r="AD258" s="17" t="s">
        <v>30</v>
      </c>
      <c r="AE258" s="16" t="s">
        <v>30</v>
      </c>
      <c r="AF258" s="18" t="s">
        <v>30</v>
      </c>
      <c r="AG258" s="17" t="s">
        <v>30</v>
      </c>
      <c r="AH258" s="17" t="s">
        <v>30</v>
      </c>
      <c r="AI258" s="17" t="s">
        <v>30</v>
      </c>
      <c r="AJ258" s="19" t="s">
        <v>30</v>
      </c>
      <c r="AK258" s="44" t="s">
        <v>30</v>
      </c>
      <c r="AL258" s="17" t="s">
        <v>30</v>
      </c>
      <c r="AM258" s="17" t="s">
        <v>30</v>
      </c>
      <c r="AN258" s="17" t="s">
        <v>30</v>
      </c>
      <c r="AO258" s="16" t="s">
        <v>30</v>
      </c>
      <c r="AP258" s="18" t="s">
        <v>30</v>
      </c>
      <c r="AQ258" s="17" t="s">
        <v>30</v>
      </c>
      <c r="AR258" s="17" t="s">
        <v>30</v>
      </c>
      <c r="AS258" s="17" t="s">
        <v>30</v>
      </c>
      <c r="AT258" s="16" t="s">
        <v>30</v>
      </c>
      <c r="AU258" s="18" t="s">
        <v>30</v>
      </c>
      <c r="AV258" s="17" t="s">
        <v>30</v>
      </c>
      <c r="AW258" s="17" t="s">
        <v>30</v>
      </c>
      <c r="AX258" s="17" t="s">
        <v>30</v>
      </c>
      <c r="AY258" s="16" t="s">
        <v>30</v>
      </c>
      <c r="AZ258" s="18" t="s">
        <v>30</v>
      </c>
      <c r="BA258" s="17" t="s">
        <v>30</v>
      </c>
      <c r="BB258" s="17" t="s">
        <v>30</v>
      </c>
      <c r="BC258" s="17" t="s">
        <v>30</v>
      </c>
      <c r="BD258" s="16" t="s">
        <v>30</v>
      </c>
      <c r="BE258" s="18" t="s">
        <v>30</v>
      </c>
      <c r="BF258" s="17" t="s">
        <v>30</v>
      </c>
      <c r="BG258" s="17" t="s">
        <v>30</v>
      </c>
      <c r="BH258" s="17" t="s">
        <v>30</v>
      </c>
      <c r="BI258" s="16" t="s">
        <v>30</v>
      </c>
      <c r="BJ258" s="18" t="s">
        <v>30</v>
      </c>
      <c r="BK258" s="17" t="s">
        <v>30</v>
      </c>
      <c r="BL258" s="17" t="s">
        <v>30</v>
      </c>
      <c r="BM258" s="17" t="s">
        <v>30</v>
      </c>
      <c r="BN258" s="16" t="s">
        <v>30</v>
      </c>
      <c r="BO258" s="86"/>
    </row>
    <row r="259" spans="1:67" x14ac:dyDescent="0.2">
      <c r="A259" s="61"/>
      <c r="B259" s="62"/>
      <c r="C259" s="102"/>
      <c r="D259" s="103"/>
      <c r="E259" s="103"/>
      <c r="F259" s="103"/>
      <c r="G259" s="103"/>
      <c r="H259" s="103"/>
      <c r="I259" s="119" t="b">
        <f t="shared" si="12"/>
        <v>0</v>
      </c>
      <c r="J259" s="68"/>
      <c r="K259" s="68"/>
      <c r="L259" s="26" t="s">
        <v>30</v>
      </c>
      <c r="M259" s="68" t="s">
        <v>30</v>
      </c>
      <c r="N259" s="25" t="s">
        <v>30</v>
      </c>
      <c r="O259" s="25" t="s">
        <v>30</v>
      </c>
      <c r="P259" s="82" t="s">
        <v>30</v>
      </c>
      <c r="Q259" s="26" t="s">
        <v>30</v>
      </c>
      <c r="R259" s="25" t="s">
        <v>30</v>
      </c>
      <c r="S259" s="25" t="s">
        <v>30</v>
      </c>
      <c r="T259" s="25" t="s">
        <v>30</v>
      </c>
      <c r="U259" s="82" t="s">
        <v>30</v>
      </c>
      <c r="V259" s="18" t="s">
        <v>30</v>
      </c>
      <c r="W259" s="17" t="s">
        <v>30</v>
      </c>
      <c r="X259" s="17" t="s">
        <v>30</v>
      </c>
      <c r="Y259" s="17" t="s">
        <v>30</v>
      </c>
      <c r="Z259" s="16" t="s">
        <v>30</v>
      </c>
      <c r="AA259" s="18" t="s">
        <v>30</v>
      </c>
      <c r="AB259" s="17" t="s">
        <v>30</v>
      </c>
      <c r="AC259" s="17" t="s">
        <v>30</v>
      </c>
      <c r="AD259" s="17" t="s">
        <v>30</v>
      </c>
      <c r="AE259" s="16" t="s">
        <v>30</v>
      </c>
      <c r="AF259" s="18" t="s">
        <v>30</v>
      </c>
      <c r="AG259" s="17" t="s">
        <v>30</v>
      </c>
      <c r="AH259" s="17" t="s">
        <v>30</v>
      </c>
      <c r="AI259" s="17" t="s">
        <v>30</v>
      </c>
      <c r="AJ259" s="19" t="s">
        <v>30</v>
      </c>
      <c r="AK259" s="44" t="s">
        <v>30</v>
      </c>
      <c r="AL259" s="17" t="s">
        <v>30</v>
      </c>
      <c r="AM259" s="17" t="s">
        <v>30</v>
      </c>
      <c r="AN259" s="17" t="s">
        <v>30</v>
      </c>
      <c r="AO259" s="16" t="s">
        <v>30</v>
      </c>
      <c r="AP259" s="18" t="s">
        <v>30</v>
      </c>
      <c r="AQ259" s="17" t="s">
        <v>30</v>
      </c>
      <c r="AR259" s="17" t="s">
        <v>30</v>
      </c>
      <c r="AS259" s="17" t="s">
        <v>30</v>
      </c>
      <c r="AT259" s="16" t="s">
        <v>30</v>
      </c>
      <c r="AU259" s="18" t="s">
        <v>30</v>
      </c>
      <c r="AV259" s="17" t="s">
        <v>30</v>
      </c>
      <c r="AW259" s="17" t="s">
        <v>30</v>
      </c>
      <c r="AX259" s="17" t="s">
        <v>30</v>
      </c>
      <c r="AY259" s="16" t="s">
        <v>30</v>
      </c>
      <c r="AZ259" s="18" t="s">
        <v>30</v>
      </c>
      <c r="BA259" s="17" t="s">
        <v>30</v>
      </c>
      <c r="BB259" s="17" t="s">
        <v>30</v>
      </c>
      <c r="BC259" s="17" t="s">
        <v>30</v>
      </c>
      <c r="BD259" s="16" t="s">
        <v>30</v>
      </c>
      <c r="BE259" s="18" t="s">
        <v>30</v>
      </c>
      <c r="BF259" s="17" t="s">
        <v>30</v>
      </c>
      <c r="BG259" s="17" t="s">
        <v>30</v>
      </c>
      <c r="BH259" s="17" t="s">
        <v>30</v>
      </c>
      <c r="BI259" s="16" t="s">
        <v>30</v>
      </c>
      <c r="BJ259" s="18" t="s">
        <v>30</v>
      </c>
      <c r="BK259" s="17" t="s">
        <v>30</v>
      </c>
      <c r="BL259" s="17" t="s">
        <v>30</v>
      </c>
      <c r="BM259" s="17" t="s">
        <v>30</v>
      </c>
      <c r="BN259" s="16" t="s">
        <v>30</v>
      </c>
      <c r="BO259" s="86"/>
    </row>
    <row r="260" spans="1:67" x14ac:dyDescent="0.2">
      <c r="A260" s="61"/>
      <c r="B260" s="62"/>
      <c r="C260" s="102"/>
      <c r="D260" s="103"/>
      <c r="E260" s="103"/>
      <c r="F260" s="103"/>
      <c r="G260" s="103"/>
      <c r="H260" s="103"/>
      <c r="I260" s="119" t="b">
        <f t="shared" si="12"/>
        <v>0</v>
      </c>
      <c r="J260" s="68"/>
      <c r="K260" s="68"/>
      <c r="L260" s="26" t="s">
        <v>30</v>
      </c>
      <c r="M260" s="68" t="s">
        <v>30</v>
      </c>
      <c r="N260" s="25" t="s">
        <v>30</v>
      </c>
      <c r="O260" s="25" t="s">
        <v>30</v>
      </c>
      <c r="P260" s="82" t="s">
        <v>30</v>
      </c>
      <c r="Q260" s="26" t="s">
        <v>30</v>
      </c>
      <c r="R260" s="25" t="s">
        <v>30</v>
      </c>
      <c r="S260" s="25" t="s">
        <v>30</v>
      </c>
      <c r="T260" s="25" t="s">
        <v>30</v>
      </c>
      <c r="U260" s="82" t="s">
        <v>30</v>
      </c>
      <c r="V260" s="18" t="s">
        <v>30</v>
      </c>
      <c r="W260" s="17" t="s">
        <v>30</v>
      </c>
      <c r="X260" s="17" t="s">
        <v>30</v>
      </c>
      <c r="Y260" s="17" t="s">
        <v>30</v>
      </c>
      <c r="Z260" s="16" t="s">
        <v>30</v>
      </c>
      <c r="AA260" s="18" t="s">
        <v>30</v>
      </c>
      <c r="AB260" s="17" t="s">
        <v>30</v>
      </c>
      <c r="AC260" s="17" t="s">
        <v>30</v>
      </c>
      <c r="AD260" s="17" t="s">
        <v>30</v>
      </c>
      <c r="AE260" s="16" t="s">
        <v>30</v>
      </c>
      <c r="AF260" s="18" t="s">
        <v>30</v>
      </c>
      <c r="AG260" s="17" t="s">
        <v>30</v>
      </c>
      <c r="AH260" s="17" t="s">
        <v>30</v>
      </c>
      <c r="AI260" s="17" t="s">
        <v>30</v>
      </c>
      <c r="AJ260" s="19" t="s">
        <v>30</v>
      </c>
      <c r="AK260" s="44" t="s">
        <v>30</v>
      </c>
      <c r="AL260" s="17" t="s">
        <v>30</v>
      </c>
      <c r="AM260" s="17" t="s">
        <v>30</v>
      </c>
      <c r="AN260" s="17" t="s">
        <v>30</v>
      </c>
      <c r="AO260" s="16" t="s">
        <v>30</v>
      </c>
      <c r="AP260" s="18" t="s">
        <v>30</v>
      </c>
      <c r="AQ260" s="17" t="s">
        <v>30</v>
      </c>
      <c r="AR260" s="17" t="s">
        <v>30</v>
      </c>
      <c r="AS260" s="17" t="s">
        <v>30</v>
      </c>
      <c r="AT260" s="16" t="s">
        <v>30</v>
      </c>
      <c r="AU260" s="18" t="s">
        <v>30</v>
      </c>
      <c r="AV260" s="17" t="s">
        <v>30</v>
      </c>
      <c r="AW260" s="17" t="s">
        <v>30</v>
      </c>
      <c r="AX260" s="17" t="s">
        <v>30</v>
      </c>
      <c r="AY260" s="16" t="s">
        <v>30</v>
      </c>
      <c r="AZ260" s="18" t="s">
        <v>30</v>
      </c>
      <c r="BA260" s="17" t="s">
        <v>30</v>
      </c>
      <c r="BB260" s="17" t="s">
        <v>30</v>
      </c>
      <c r="BC260" s="17" t="s">
        <v>30</v>
      </c>
      <c r="BD260" s="16" t="s">
        <v>30</v>
      </c>
      <c r="BE260" s="18" t="s">
        <v>30</v>
      </c>
      <c r="BF260" s="17" t="s">
        <v>30</v>
      </c>
      <c r="BG260" s="17" t="s">
        <v>30</v>
      </c>
      <c r="BH260" s="17" t="s">
        <v>30</v>
      </c>
      <c r="BI260" s="16" t="s">
        <v>30</v>
      </c>
      <c r="BJ260" s="18" t="s">
        <v>30</v>
      </c>
      <c r="BK260" s="17" t="s">
        <v>30</v>
      </c>
      <c r="BL260" s="17" t="s">
        <v>30</v>
      </c>
      <c r="BM260" s="17" t="s">
        <v>30</v>
      </c>
      <c r="BN260" s="16" t="s">
        <v>30</v>
      </c>
      <c r="BO260" s="86"/>
    </row>
    <row r="261" spans="1:67" x14ac:dyDescent="0.2">
      <c r="A261" s="61"/>
      <c r="B261" s="62"/>
      <c r="C261" s="102"/>
      <c r="D261" s="103"/>
      <c r="E261" s="103"/>
      <c r="F261" s="103"/>
      <c r="G261" s="103"/>
      <c r="H261" s="103"/>
      <c r="I261" s="119" t="b">
        <f t="shared" si="12"/>
        <v>0</v>
      </c>
      <c r="J261" s="68"/>
      <c r="K261" s="68"/>
      <c r="L261" s="26" t="s">
        <v>30</v>
      </c>
      <c r="M261" s="68" t="s">
        <v>30</v>
      </c>
      <c r="N261" s="25" t="s">
        <v>30</v>
      </c>
      <c r="O261" s="25" t="s">
        <v>30</v>
      </c>
      <c r="P261" s="82" t="s">
        <v>30</v>
      </c>
      <c r="Q261" s="26" t="s">
        <v>30</v>
      </c>
      <c r="R261" s="25" t="s">
        <v>30</v>
      </c>
      <c r="S261" s="25" t="s">
        <v>30</v>
      </c>
      <c r="T261" s="25" t="s">
        <v>30</v>
      </c>
      <c r="U261" s="82" t="s">
        <v>30</v>
      </c>
      <c r="V261" s="18" t="s">
        <v>30</v>
      </c>
      <c r="W261" s="17" t="s">
        <v>30</v>
      </c>
      <c r="X261" s="17" t="s">
        <v>30</v>
      </c>
      <c r="Y261" s="17" t="s">
        <v>30</v>
      </c>
      <c r="Z261" s="16" t="s">
        <v>30</v>
      </c>
      <c r="AA261" s="18" t="s">
        <v>30</v>
      </c>
      <c r="AB261" s="17" t="s">
        <v>30</v>
      </c>
      <c r="AC261" s="17" t="s">
        <v>30</v>
      </c>
      <c r="AD261" s="17" t="s">
        <v>30</v>
      </c>
      <c r="AE261" s="16" t="s">
        <v>30</v>
      </c>
      <c r="AF261" s="18" t="s">
        <v>30</v>
      </c>
      <c r="AG261" s="17" t="s">
        <v>30</v>
      </c>
      <c r="AH261" s="17" t="s">
        <v>30</v>
      </c>
      <c r="AI261" s="17" t="s">
        <v>30</v>
      </c>
      <c r="AJ261" s="19" t="s">
        <v>30</v>
      </c>
      <c r="AK261" s="44" t="s">
        <v>30</v>
      </c>
      <c r="AL261" s="17" t="s">
        <v>30</v>
      </c>
      <c r="AM261" s="17" t="s">
        <v>30</v>
      </c>
      <c r="AN261" s="17" t="s">
        <v>30</v>
      </c>
      <c r="AO261" s="16" t="s">
        <v>30</v>
      </c>
      <c r="AP261" s="18" t="s">
        <v>30</v>
      </c>
      <c r="AQ261" s="17" t="s">
        <v>30</v>
      </c>
      <c r="AR261" s="17" t="s">
        <v>30</v>
      </c>
      <c r="AS261" s="17" t="s">
        <v>30</v>
      </c>
      <c r="AT261" s="16" t="s">
        <v>30</v>
      </c>
      <c r="AU261" s="18" t="s">
        <v>30</v>
      </c>
      <c r="AV261" s="17" t="s">
        <v>30</v>
      </c>
      <c r="AW261" s="17" t="s">
        <v>30</v>
      </c>
      <c r="AX261" s="17" t="s">
        <v>30</v>
      </c>
      <c r="AY261" s="16" t="s">
        <v>30</v>
      </c>
      <c r="AZ261" s="18" t="s">
        <v>30</v>
      </c>
      <c r="BA261" s="17" t="s">
        <v>30</v>
      </c>
      <c r="BB261" s="17" t="s">
        <v>30</v>
      </c>
      <c r="BC261" s="17" t="s">
        <v>30</v>
      </c>
      <c r="BD261" s="16" t="s">
        <v>30</v>
      </c>
      <c r="BE261" s="18" t="s">
        <v>30</v>
      </c>
      <c r="BF261" s="17" t="s">
        <v>30</v>
      </c>
      <c r="BG261" s="17" t="s">
        <v>30</v>
      </c>
      <c r="BH261" s="17" t="s">
        <v>30</v>
      </c>
      <c r="BI261" s="16" t="s">
        <v>30</v>
      </c>
      <c r="BJ261" s="18" t="s">
        <v>30</v>
      </c>
      <c r="BK261" s="17" t="s">
        <v>30</v>
      </c>
      <c r="BL261" s="17" t="s">
        <v>30</v>
      </c>
      <c r="BM261" s="17" t="s">
        <v>30</v>
      </c>
      <c r="BN261" s="16" t="s">
        <v>30</v>
      </c>
      <c r="BO261" s="86"/>
    </row>
    <row r="262" spans="1:67" x14ac:dyDescent="0.2">
      <c r="A262" s="61"/>
      <c r="B262" s="62"/>
      <c r="C262" s="102"/>
      <c r="D262" s="103"/>
      <c r="E262" s="103"/>
      <c r="F262" s="103"/>
      <c r="G262" s="103"/>
      <c r="H262" s="103"/>
      <c r="I262" s="119" t="b">
        <f t="shared" si="12"/>
        <v>0</v>
      </c>
      <c r="J262" s="68"/>
      <c r="K262" s="68"/>
      <c r="L262" s="26" t="s">
        <v>30</v>
      </c>
      <c r="M262" s="68" t="s">
        <v>30</v>
      </c>
      <c r="N262" s="25" t="s">
        <v>30</v>
      </c>
      <c r="O262" s="25" t="s">
        <v>30</v>
      </c>
      <c r="P262" s="82" t="s">
        <v>30</v>
      </c>
      <c r="Q262" s="26" t="s">
        <v>30</v>
      </c>
      <c r="R262" s="25" t="s">
        <v>30</v>
      </c>
      <c r="S262" s="25" t="s">
        <v>30</v>
      </c>
      <c r="T262" s="25" t="s">
        <v>30</v>
      </c>
      <c r="U262" s="82" t="s">
        <v>30</v>
      </c>
      <c r="V262" s="18" t="s">
        <v>30</v>
      </c>
      <c r="W262" s="17" t="s">
        <v>30</v>
      </c>
      <c r="X262" s="17" t="s">
        <v>30</v>
      </c>
      <c r="Y262" s="17" t="s">
        <v>30</v>
      </c>
      <c r="Z262" s="16" t="s">
        <v>30</v>
      </c>
      <c r="AA262" s="18" t="s">
        <v>30</v>
      </c>
      <c r="AB262" s="17" t="s">
        <v>30</v>
      </c>
      <c r="AC262" s="17" t="s">
        <v>30</v>
      </c>
      <c r="AD262" s="17" t="s">
        <v>30</v>
      </c>
      <c r="AE262" s="16" t="s">
        <v>30</v>
      </c>
      <c r="AF262" s="18" t="s">
        <v>30</v>
      </c>
      <c r="AG262" s="17" t="s">
        <v>30</v>
      </c>
      <c r="AH262" s="17" t="s">
        <v>30</v>
      </c>
      <c r="AI262" s="17" t="s">
        <v>30</v>
      </c>
      <c r="AJ262" s="19" t="s">
        <v>30</v>
      </c>
      <c r="AK262" s="44" t="s">
        <v>30</v>
      </c>
      <c r="AL262" s="17" t="s">
        <v>30</v>
      </c>
      <c r="AM262" s="17" t="s">
        <v>30</v>
      </c>
      <c r="AN262" s="17" t="s">
        <v>30</v>
      </c>
      <c r="AO262" s="16" t="s">
        <v>30</v>
      </c>
      <c r="AP262" s="18" t="s">
        <v>30</v>
      </c>
      <c r="AQ262" s="17" t="s">
        <v>30</v>
      </c>
      <c r="AR262" s="17" t="s">
        <v>30</v>
      </c>
      <c r="AS262" s="17" t="s">
        <v>30</v>
      </c>
      <c r="AT262" s="16" t="s">
        <v>30</v>
      </c>
      <c r="AU262" s="18" t="s">
        <v>30</v>
      </c>
      <c r="AV262" s="17" t="s">
        <v>30</v>
      </c>
      <c r="AW262" s="17" t="s">
        <v>30</v>
      </c>
      <c r="AX262" s="17" t="s">
        <v>30</v>
      </c>
      <c r="AY262" s="16" t="s">
        <v>30</v>
      </c>
      <c r="AZ262" s="18" t="s">
        <v>30</v>
      </c>
      <c r="BA262" s="17" t="s">
        <v>30</v>
      </c>
      <c r="BB262" s="17" t="s">
        <v>30</v>
      </c>
      <c r="BC262" s="17" t="s">
        <v>30</v>
      </c>
      <c r="BD262" s="16" t="s">
        <v>30</v>
      </c>
      <c r="BE262" s="18" t="s">
        <v>30</v>
      </c>
      <c r="BF262" s="17" t="s">
        <v>30</v>
      </c>
      <c r="BG262" s="17" t="s">
        <v>30</v>
      </c>
      <c r="BH262" s="17" t="s">
        <v>30</v>
      </c>
      <c r="BI262" s="16" t="s">
        <v>30</v>
      </c>
      <c r="BJ262" s="18" t="s">
        <v>30</v>
      </c>
      <c r="BK262" s="17" t="s">
        <v>30</v>
      </c>
      <c r="BL262" s="17" t="s">
        <v>30</v>
      </c>
      <c r="BM262" s="17" t="s">
        <v>30</v>
      </c>
      <c r="BN262" s="16" t="s">
        <v>30</v>
      </c>
      <c r="BO262" s="86"/>
    </row>
    <row r="263" spans="1:67" x14ac:dyDescent="0.2">
      <c r="A263" s="61"/>
      <c r="B263" s="62"/>
      <c r="C263" s="102"/>
      <c r="D263" s="103"/>
      <c r="E263" s="103"/>
      <c r="F263" s="103"/>
      <c r="G263" s="103"/>
      <c r="H263" s="103"/>
      <c r="I263" s="119" t="b">
        <f t="shared" si="12"/>
        <v>0</v>
      </c>
      <c r="J263" s="68"/>
      <c r="K263" s="68"/>
      <c r="L263" s="26" t="s">
        <v>30</v>
      </c>
      <c r="M263" s="68" t="s">
        <v>30</v>
      </c>
      <c r="N263" s="25" t="s">
        <v>30</v>
      </c>
      <c r="O263" s="25" t="s">
        <v>30</v>
      </c>
      <c r="P263" s="82" t="s">
        <v>30</v>
      </c>
      <c r="Q263" s="26" t="s">
        <v>30</v>
      </c>
      <c r="R263" s="25" t="s">
        <v>30</v>
      </c>
      <c r="S263" s="25" t="s">
        <v>30</v>
      </c>
      <c r="T263" s="25" t="s">
        <v>30</v>
      </c>
      <c r="U263" s="82" t="s">
        <v>30</v>
      </c>
      <c r="V263" s="18" t="s">
        <v>30</v>
      </c>
      <c r="W263" s="17" t="s">
        <v>30</v>
      </c>
      <c r="X263" s="17" t="s">
        <v>30</v>
      </c>
      <c r="Y263" s="17" t="s">
        <v>30</v>
      </c>
      <c r="Z263" s="16" t="s">
        <v>30</v>
      </c>
      <c r="AA263" s="18" t="s">
        <v>30</v>
      </c>
      <c r="AB263" s="17" t="s">
        <v>30</v>
      </c>
      <c r="AC263" s="17" t="s">
        <v>30</v>
      </c>
      <c r="AD263" s="17" t="s">
        <v>30</v>
      </c>
      <c r="AE263" s="16" t="s">
        <v>30</v>
      </c>
      <c r="AF263" s="18" t="s">
        <v>30</v>
      </c>
      <c r="AG263" s="17" t="s">
        <v>30</v>
      </c>
      <c r="AH263" s="17" t="s">
        <v>30</v>
      </c>
      <c r="AI263" s="17" t="s">
        <v>30</v>
      </c>
      <c r="AJ263" s="19" t="s">
        <v>30</v>
      </c>
      <c r="AK263" s="44" t="s">
        <v>30</v>
      </c>
      <c r="AL263" s="17" t="s">
        <v>30</v>
      </c>
      <c r="AM263" s="17" t="s">
        <v>30</v>
      </c>
      <c r="AN263" s="17" t="s">
        <v>30</v>
      </c>
      <c r="AO263" s="16" t="s">
        <v>30</v>
      </c>
      <c r="AP263" s="18" t="s">
        <v>30</v>
      </c>
      <c r="AQ263" s="17" t="s">
        <v>30</v>
      </c>
      <c r="AR263" s="17" t="s">
        <v>30</v>
      </c>
      <c r="AS263" s="17" t="s">
        <v>30</v>
      </c>
      <c r="AT263" s="16" t="s">
        <v>30</v>
      </c>
      <c r="AU263" s="18" t="s">
        <v>30</v>
      </c>
      <c r="AV263" s="17" t="s">
        <v>30</v>
      </c>
      <c r="AW263" s="17" t="s">
        <v>30</v>
      </c>
      <c r="AX263" s="17" t="s">
        <v>30</v>
      </c>
      <c r="AY263" s="16" t="s">
        <v>30</v>
      </c>
      <c r="AZ263" s="18" t="s">
        <v>30</v>
      </c>
      <c r="BA263" s="17" t="s">
        <v>30</v>
      </c>
      <c r="BB263" s="17" t="s">
        <v>30</v>
      </c>
      <c r="BC263" s="17" t="s">
        <v>30</v>
      </c>
      <c r="BD263" s="16" t="s">
        <v>30</v>
      </c>
      <c r="BE263" s="18" t="s">
        <v>30</v>
      </c>
      <c r="BF263" s="17" t="s">
        <v>30</v>
      </c>
      <c r="BG263" s="17" t="s">
        <v>30</v>
      </c>
      <c r="BH263" s="17" t="s">
        <v>30</v>
      </c>
      <c r="BI263" s="16" t="s">
        <v>30</v>
      </c>
      <c r="BJ263" s="18" t="s">
        <v>30</v>
      </c>
      <c r="BK263" s="17" t="s">
        <v>30</v>
      </c>
      <c r="BL263" s="17" t="s">
        <v>30</v>
      </c>
      <c r="BM263" s="17" t="s">
        <v>30</v>
      </c>
      <c r="BN263" s="16" t="s">
        <v>30</v>
      </c>
      <c r="BO263" s="86"/>
    </row>
    <row r="264" spans="1:67" x14ac:dyDescent="0.2">
      <c r="A264" s="61"/>
      <c r="B264" s="62"/>
      <c r="C264" s="102"/>
      <c r="D264" s="103"/>
      <c r="E264" s="103"/>
      <c r="F264" s="103"/>
      <c r="G264" s="103"/>
      <c r="H264" s="103"/>
      <c r="I264" s="119" t="b">
        <f t="shared" si="12"/>
        <v>0</v>
      </c>
      <c r="J264" s="68"/>
      <c r="K264" s="68"/>
      <c r="L264" s="26" t="s">
        <v>30</v>
      </c>
      <c r="M264" s="68" t="s">
        <v>30</v>
      </c>
      <c r="N264" s="25" t="s">
        <v>30</v>
      </c>
      <c r="O264" s="25" t="s">
        <v>30</v>
      </c>
      <c r="P264" s="82" t="s">
        <v>30</v>
      </c>
      <c r="Q264" s="26" t="s">
        <v>30</v>
      </c>
      <c r="R264" s="25" t="s">
        <v>30</v>
      </c>
      <c r="S264" s="25" t="s">
        <v>30</v>
      </c>
      <c r="T264" s="25" t="s">
        <v>30</v>
      </c>
      <c r="U264" s="82" t="s">
        <v>30</v>
      </c>
      <c r="V264" s="18" t="s">
        <v>30</v>
      </c>
      <c r="W264" s="17" t="s">
        <v>30</v>
      </c>
      <c r="X264" s="17" t="s">
        <v>30</v>
      </c>
      <c r="Y264" s="17" t="s">
        <v>30</v>
      </c>
      <c r="Z264" s="16" t="s">
        <v>30</v>
      </c>
      <c r="AA264" s="18" t="s">
        <v>30</v>
      </c>
      <c r="AB264" s="17" t="s">
        <v>30</v>
      </c>
      <c r="AC264" s="17" t="s">
        <v>30</v>
      </c>
      <c r="AD264" s="17" t="s">
        <v>30</v>
      </c>
      <c r="AE264" s="16" t="s">
        <v>30</v>
      </c>
      <c r="AF264" s="18" t="s">
        <v>30</v>
      </c>
      <c r="AG264" s="17" t="s">
        <v>30</v>
      </c>
      <c r="AH264" s="17" t="s">
        <v>30</v>
      </c>
      <c r="AI264" s="17" t="s">
        <v>30</v>
      </c>
      <c r="AJ264" s="19" t="s">
        <v>30</v>
      </c>
      <c r="AK264" s="44" t="s">
        <v>30</v>
      </c>
      <c r="AL264" s="17" t="s">
        <v>30</v>
      </c>
      <c r="AM264" s="17" t="s">
        <v>30</v>
      </c>
      <c r="AN264" s="17" t="s">
        <v>30</v>
      </c>
      <c r="AO264" s="16" t="s">
        <v>30</v>
      </c>
      <c r="AP264" s="18" t="s">
        <v>30</v>
      </c>
      <c r="AQ264" s="17" t="s">
        <v>30</v>
      </c>
      <c r="AR264" s="17" t="s">
        <v>30</v>
      </c>
      <c r="AS264" s="17" t="s">
        <v>30</v>
      </c>
      <c r="AT264" s="16" t="s">
        <v>30</v>
      </c>
      <c r="AU264" s="18" t="s">
        <v>30</v>
      </c>
      <c r="AV264" s="17" t="s">
        <v>30</v>
      </c>
      <c r="AW264" s="17" t="s">
        <v>30</v>
      </c>
      <c r="AX264" s="17" t="s">
        <v>30</v>
      </c>
      <c r="AY264" s="16" t="s">
        <v>30</v>
      </c>
      <c r="AZ264" s="18" t="s">
        <v>30</v>
      </c>
      <c r="BA264" s="17" t="s">
        <v>30</v>
      </c>
      <c r="BB264" s="17" t="s">
        <v>30</v>
      </c>
      <c r="BC264" s="17" t="s">
        <v>30</v>
      </c>
      <c r="BD264" s="16" t="s">
        <v>30</v>
      </c>
      <c r="BE264" s="18" t="s">
        <v>30</v>
      </c>
      <c r="BF264" s="17" t="s">
        <v>30</v>
      </c>
      <c r="BG264" s="17" t="s">
        <v>30</v>
      </c>
      <c r="BH264" s="17" t="s">
        <v>30</v>
      </c>
      <c r="BI264" s="16" t="s">
        <v>30</v>
      </c>
      <c r="BJ264" s="18" t="s">
        <v>30</v>
      </c>
      <c r="BK264" s="17" t="s">
        <v>30</v>
      </c>
      <c r="BL264" s="17" t="s">
        <v>30</v>
      </c>
      <c r="BM264" s="17" t="s">
        <v>30</v>
      </c>
      <c r="BN264" s="16" t="s">
        <v>30</v>
      </c>
      <c r="BO264" s="86"/>
    </row>
    <row r="265" spans="1:67" x14ac:dyDescent="0.2">
      <c r="A265" s="61"/>
      <c r="B265" s="62"/>
      <c r="C265" s="102"/>
      <c r="D265" s="103"/>
      <c r="E265" s="103"/>
      <c r="F265" s="103"/>
      <c r="G265" s="103"/>
      <c r="H265" s="103"/>
      <c r="I265" s="119" t="b">
        <f t="shared" si="12"/>
        <v>0</v>
      </c>
      <c r="J265" s="68"/>
      <c r="K265" s="68"/>
      <c r="L265" s="26" t="s">
        <v>30</v>
      </c>
      <c r="M265" s="68" t="s">
        <v>30</v>
      </c>
      <c r="N265" s="25" t="s">
        <v>30</v>
      </c>
      <c r="O265" s="25" t="s">
        <v>30</v>
      </c>
      <c r="P265" s="82" t="s">
        <v>30</v>
      </c>
      <c r="Q265" s="26" t="s">
        <v>30</v>
      </c>
      <c r="R265" s="25" t="s">
        <v>30</v>
      </c>
      <c r="S265" s="25" t="s">
        <v>30</v>
      </c>
      <c r="T265" s="25" t="s">
        <v>30</v>
      </c>
      <c r="U265" s="82" t="s">
        <v>30</v>
      </c>
      <c r="V265" s="18" t="s">
        <v>30</v>
      </c>
      <c r="W265" s="17" t="s">
        <v>30</v>
      </c>
      <c r="X265" s="17" t="s">
        <v>30</v>
      </c>
      <c r="Y265" s="17" t="s">
        <v>30</v>
      </c>
      <c r="Z265" s="16" t="s">
        <v>30</v>
      </c>
      <c r="AA265" s="18" t="s">
        <v>30</v>
      </c>
      <c r="AB265" s="17" t="s">
        <v>30</v>
      </c>
      <c r="AC265" s="17" t="s">
        <v>30</v>
      </c>
      <c r="AD265" s="17" t="s">
        <v>30</v>
      </c>
      <c r="AE265" s="16" t="s">
        <v>30</v>
      </c>
      <c r="AF265" s="18" t="s">
        <v>30</v>
      </c>
      <c r="AG265" s="17" t="s">
        <v>30</v>
      </c>
      <c r="AH265" s="17" t="s">
        <v>30</v>
      </c>
      <c r="AI265" s="17" t="s">
        <v>30</v>
      </c>
      <c r="AJ265" s="19" t="s">
        <v>30</v>
      </c>
      <c r="AK265" s="44" t="s">
        <v>30</v>
      </c>
      <c r="AL265" s="17" t="s">
        <v>30</v>
      </c>
      <c r="AM265" s="17" t="s">
        <v>30</v>
      </c>
      <c r="AN265" s="17" t="s">
        <v>30</v>
      </c>
      <c r="AO265" s="16" t="s">
        <v>30</v>
      </c>
      <c r="AP265" s="18" t="s">
        <v>30</v>
      </c>
      <c r="AQ265" s="17" t="s">
        <v>30</v>
      </c>
      <c r="AR265" s="17" t="s">
        <v>30</v>
      </c>
      <c r="AS265" s="17" t="s">
        <v>30</v>
      </c>
      <c r="AT265" s="16" t="s">
        <v>30</v>
      </c>
      <c r="AU265" s="18" t="s">
        <v>30</v>
      </c>
      <c r="AV265" s="17" t="s">
        <v>30</v>
      </c>
      <c r="AW265" s="17" t="s">
        <v>30</v>
      </c>
      <c r="AX265" s="17" t="s">
        <v>30</v>
      </c>
      <c r="AY265" s="16" t="s">
        <v>30</v>
      </c>
      <c r="AZ265" s="18" t="s">
        <v>30</v>
      </c>
      <c r="BA265" s="17" t="s">
        <v>30</v>
      </c>
      <c r="BB265" s="17" t="s">
        <v>30</v>
      </c>
      <c r="BC265" s="17" t="s">
        <v>30</v>
      </c>
      <c r="BD265" s="16" t="s">
        <v>30</v>
      </c>
      <c r="BE265" s="18" t="s">
        <v>30</v>
      </c>
      <c r="BF265" s="17" t="s">
        <v>30</v>
      </c>
      <c r="BG265" s="17" t="s">
        <v>30</v>
      </c>
      <c r="BH265" s="17" t="s">
        <v>30</v>
      </c>
      <c r="BI265" s="16" t="s">
        <v>30</v>
      </c>
      <c r="BJ265" s="18" t="s">
        <v>30</v>
      </c>
      <c r="BK265" s="17" t="s">
        <v>30</v>
      </c>
      <c r="BL265" s="17" t="s">
        <v>30</v>
      </c>
      <c r="BM265" s="17" t="s">
        <v>30</v>
      </c>
      <c r="BN265" s="16" t="s">
        <v>30</v>
      </c>
      <c r="BO265" s="86"/>
    </row>
    <row r="266" spans="1:67" x14ac:dyDescent="0.2">
      <c r="A266" s="61"/>
      <c r="B266" s="62"/>
      <c r="C266" s="102"/>
      <c r="D266" s="103"/>
      <c r="E266" s="103"/>
      <c r="F266" s="103"/>
      <c r="G266" s="103"/>
      <c r="H266" s="103"/>
      <c r="I266" s="119" t="b">
        <f t="shared" si="12"/>
        <v>0</v>
      </c>
      <c r="J266" s="68"/>
      <c r="K266" s="68"/>
      <c r="L266" s="26" t="s">
        <v>30</v>
      </c>
      <c r="M266" s="68" t="s">
        <v>30</v>
      </c>
      <c r="N266" s="25" t="s">
        <v>30</v>
      </c>
      <c r="O266" s="25" t="s">
        <v>30</v>
      </c>
      <c r="P266" s="82" t="s">
        <v>30</v>
      </c>
      <c r="Q266" s="26" t="s">
        <v>30</v>
      </c>
      <c r="R266" s="25" t="s">
        <v>30</v>
      </c>
      <c r="S266" s="25" t="s">
        <v>30</v>
      </c>
      <c r="T266" s="25" t="s">
        <v>30</v>
      </c>
      <c r="U266" s="82" t="s">
        <v>30</v>
      </c>
      <c r="V266" s="18" t="s">
        <v>30</v>
      </c>
      <c r="W266" s="17" t="s">
        <v>30</v>
      </c>
      <c r="X266" s="17" t="s">
        <v>30</v>
      </c>
      <c r="Y266" s="17" t="s">
        <v>30</v>
      </c>
      <c r="Z266" s="16" t="s">
        <v>30</v>
      </c>
      <c r="AA266" s="18" t="s">
        <v>30</v>
      </c>
      <c r="AB266" s="17" t="s">
        <v>30</v>
      </c>
      <c r="AC266" s="17" t="s">
        <v>30</v>
      </c>
      <c r="AD266" s="17" t="s">
        <v>30</v>
      </c>
      <c r="AE266" s="16" t="s">
        <v>30</v>
      </c>
      <c r="AF266" s="18" t="s">
        <v>30</v>
      </c>
      <c r="AG266" s="17" t="s">
        <v>30</v>
      </c>
      <c r="AH266" s="17" t="s">
        <v>30</v>
      </c>
      <c r="AI266" s="17" t="s">
        <v>30</v>
      </c>
      <c r="AJ266" s="19" t="s">
        <v>30</v>
      </c>
      <c r="AK266" s="44" t="s">
        <v>30</v>
      </c>
      <c r="AL266" s="17" t="s">
        <v>30</v>
      </c>
      <c r="AM266" s="17" t="s">
        <v>30</v>
      </c>
      <c r="AN266" s="17" t="s">
        <v>30</v>
      </c>
      <c r="AO266" s="16" t="s">
        <v>30</v>
      </c>
      <c r="AP266" s="18" t="s">
        <v>30</v>
      </c>
      <c r="AQ266" s="17" t="s">
        <v>30</v>
      </c>
      <c r="AR266" s="17" t="s">
        <v>30</v>
      </c>
      <c r="AS266" s="17" t="s">
        <v>30</v>
      </c>
      <c r="AT266" s="16" t="s">
        <v>30</v>
      </c>
      <c r="AU266" s="18" t="s">
        <v>30</v>
      </c>
      <c r="AV266" s="17" t="s">
        <v>30</v>
      </c>
      <c r="AW266" s="17" t="s">
        <v>30</v>
      </c>
      <c r="AX266" s="17" t="s">
        <v>30</v>
      </c>
      <c r="AY266" s="16" t="s">
        <v>30</v>
      </c>
      <c r="AZ266" s="18" t="s">
        <v>30</v>
      </c>
      <c r="BA266" s="17" t="s">
        <v>30</v>
      </c>
      <c r="BB266" s="17" t="s">
        <v>30</v>
      </c>
      <c r="BC266" s="17" t="s">
        <v>30</v>
      </c>
      <c r="BD266" s="16" t="s">
        <v>30</v>
      </c>
      <c r="BE266" s="18" t="s">
        <v>30</v>
      </c>
      <c r="BF266" s="17" t="s">
        <v>30</v>
      </c>
      <c r="BG266" s="17" t="s">
        <v>30</v>
      </c>
      <c r="BH266" s="17" t="s">
        <v>30</v>
      </c>
      <c r="BI266" s="16" t="s">
        <v>30</v>
      </c>
      <c r="BJ266" s="18" t="s">
        <v>30</v>
      </c>
      <c r="BK266" s="17" t="s">
        <v>30</v>
      </c>
      <c r="BL266" s="17" t="s">
        <v>30</v>
      </c>
      <c r="BM266" s="17" t="s">
        <v>30</v>
      </c>
      <c r="BN266" s="16" t="s">
        <v>30</v>
      </c>
      <c r="BO266" s="86"/>
    </row>
    <row r="267" spans="1:67" x14ac:dyDescent="0.2">
      <c r="A267" s="61"/>
      <c r="B267" s="62"/>
      <c r="C267" s="102"/>
      <c r="D267" s="103"/>
      <c r="E267" s="103"/>
      <c r="F267" s="103"/>
      <c r="G267" s="103"/>
      <c r="H267" s="103"/>
      <c r="I267" s="119" t="b">
        <f t="shared" ref="I267:I310" si="13">AND(H267&lt;&gt;"Yes",OR(COUNTIF(L267:BN267,"Attended")&gt;0,COUNTIF(L267:BN267,"HalfDay")&gt;0))</f>
        <v>0</v>
      </c>
      <c r="J267" s="68"/>
      <c r="K267" s="68"/>
      <c r="L267" s="26" t="s">
        <v>30</v>
      </c>
      <c r="M267" s="68" t="s">
        <v>30</v>
      </c>
      <c r="N267" s="25" t="s">
        <v>30</v>
      </c>
      <c r="O267" s="25" t="s">
        <v>30</v>
      </c>
      <c r="P267" s="82" t="s">
        <v>30</v>
      </c>
      <c r="Q267" s="26" t="s">
        <v>30</v>
      </c>
      <c r="R267" s="25" t="s">
        <v>30</v>
      </c>
      <c r="S267" s="25" t="s">
        <v>30</v>
      </c>
      <c r="T267" s="25" t="s">
        <v>30</v>
      </c>
      <c r="U267" s="82" t="s">
        <v>30</v>
      </c>
      <c r="V267" s="18" t="s">
        <v>30</v>
      </c>
      <c r="W267" s="17" t="s">
        <v>30</v>
      </c>
      <c r="X267" s="17" t="s">
        <v>30</v>
      </c>
      <c r="Y267" s="17" t="s">
        <v>30</v>
      </c>
      <c r="Z267" s="16" t="s">
        <v>30</v>
      </c>
      <c r="AA267" s="18" t="s">
        <v>30</v>
      </c>
      <c r="AB267" s="17" t="s">
        <v>30</v>
      </c>
      <c r="AC267" s="17" t="s">
        <v>30</v>
      </c>
      <c r="AD267" s="17" t="s">
        <v>30</v>
      </c>
      <c r="AE267" s="16" t="s">
        <v>30</v>
      </c>
      <c r="AF267" s="18" t="s">
        <v>30</v>
      </c>
      <c r="AG267" s="17" t="s">
        <v>30</v>
      </c>
      <c r="AH267" s="17" t="s">
        <v>30</v>
      </c>
      <c r="AI267" s="17" t="s">
        <v>30</v>
      </c>
      <c r="AJ267" s="19" t="s">
        <v>30</v>
      </c>
      <c r="AK267" s="44" t="s">
        <v>30</v>
      </c>
      <c r="AL267" s="17" t="s">
        <v>30</v>
      </c>
      <c r="AM267" s="17" t="s">
        <v>30</v>
      </c>
      <c r="AN267" s="17" t="s">
        <v>30</v>
      </c>
      <c r="AO267" s="16" t="s">
        <v>30</v>
      </c>
      <c r="AP267" s="18" t="s">
        <v>30</v>
      </c>
      <c r="AQ267" s="17" t="s">
        <v>30</v>
      </c>
      <c r="AR267" s="17" t="s">
        <v>30</v>
      </c>
      <c r="AS267" s="17" t="s">
        <v>30</v>
      </c>
      <c r="AT267" s="16" t="s">
        <v>30</v>
      </c>
      <c r="AU267" s="18" t="s">
        <v>30</v>
      </c>
      <c r="AV267" s="17" t="s">
        <v>30</v>
      </c>
      <c r="AW267" s="17" t="s">
        <v>30</v>
      </c>
      <c r="AX267" s="17" t="s">
        <v>30</v>
      </c>
      <c r="AY267" s="16" t="s">
        <v>30</v>
      </c>
      <c r="AZ267" s="18" t="s">
        <v>30</v>
      </c>
      <c r="BA267" s="17" t="s">
        <v>30</v>
      </c>
      <c r="BB267" s="17" t="s">
        <v>30</v>
      </c>
      <c r="BC267" s="17" t="s">
        <v>30</v>
      </c>
      <c r="BD267" s="16" t="s">
        <v>30</v>
      </c>
      <c r="BE267" s="18" t="s">
        <v>30</v>
      </c>
      <c r="BF267" s="17" t="s">
        <v>30</v>
      </c>
      <c r="BG267" s="17" t="s">
        <v>30</v>
      </c>
      <c r="BH267" s="17" t="s">
        <v>30</v>
      </c>
      <c r="BI267" s="16" t="s">
        <v>30</v>
      </c>
      <c r="BJ267" s="18" t="s">
        <v>30</v>
      </c>
      <c r="BK267" s="17" t="s">
        <v>30</v>
      </c>
      <c r="BL267" s="17" t="s">
        <v>30</v>
      </c>
      <c r="BM267" s="17" t="s">
        <v>30</v>
      </c>
      <c r="BN267" s="16" t="s">
        <v>30</v>
      </c>
      <c r="BO267" s="86"/>
    </row>
    <row r="268" spans="1:67" x14ac:dyDescent="0.2">
      <c r="A268" s="61"/>
      <c r="B268" s="62"/>
      <c r="C268" s="102"/>
      <c r="D268" s="103"/>
      <c r="E268" s="103"/>
      <c r="F268" s="103"/>
      <c r="G268" s="103"/>
      <c r="H268" s="103"/>
      <c r="I268" s="119" t="b">
        <f t="shared" si="13"/>
        <v>0</v>
      </c>
      <c r="J268" s="68"/>
      <c r="K268" s="68"/>
      <c r="L268" s="26" t="s">
        <v>30</v>
      </c>
      <c r="M268" s="68" t="s">
        <v>30</v>
      </c>
      <c r="N268" s="25" t="s">
        <v>30</v>
      </c>
      <c r="O268" s="25" t="s">
        <v>30</v>
      </c>
      <c r="P268" s="82" t="s">
        <v>30</v>
      </c>
      <c r="Q268" s="26" t="s">
        <v>30</v>
      </c>
      <c r="R268" s="25" t="s">
        <v>30</v>
      </c>
      <c r="S268" s="25" t="s">
        <v>30</v>
      </c>
      <c r="T268" s="25" t="s">
        <v>30</v>
      </c>
      <c r="U268" s="82" t="s">
        <v>30</v>
      </c>
      <c r="V268" s="18" t="s">
        <v>30</v>
      </c>
      <c r="W268" s="17" t="s">
        <v>30</v>
      </c>
      <c r="X268" s="17" t="s">
        <v>30</v>
      </c>
      <c r="Y268" s="17" t="s">
        <v>30</v>
      </c>
      <c r="Z268" s="16" t="s">
        <v>30</v>
      </c>
      <c r="AA268" s="18" t="s">
        <v>30</v>
      </c>
      <c r="AB268" s="17" t="s">
        <v>30</v>
      </c>
      <c r="AC268" s="17" t="s">
        <v>30</v>
      </c>
      <c r="AD268" s="17" t="s">
        <v>30</v>
      </c>
      <c r="AE268" s="16" t="s">
        <v>30</v>
      </c>
      <c r="AF268" s="18" t="s">
        <v>30</v>
      </c>
      <c r="AG268" s="17" t="s">
        <v>30</v>
      </c>
      <c r="AH268" s="17" t="s">
        <v>30</v>
      </c>
      <c r="AI268" s="17" t="s">
        <v>30</v>
      </c>
      <c r="AJ268" s="19" t="s">
        <v>30</v>
      </c>
      <c r="AK268" s="44" t="s">
        <v>30</v>
      </c>
      <c r="AL268" s="17" t="s">
        <v>30</v>
      </c>
      <c r="AM268" s="17" t="s">
        <v>30</v>
      </c>
      <c r="AN268" s="17" t="s">
        <v>30</v>
      </c>
      <c r="AO268" s="16" t="s">
        <v>30</v>
      </c>
      <c r="AP268" s="18" t="s">
        <v>30</v>
      </c>
      <c r="AQ268" s="17" t="s">
        <v>30</v>
      </c>
      <c r="AR268" s="17" t="s">
        <v>30</v>
      </c>
      <c r="AS268" s="17" t="s">
        <v>30</v>
      </c>
      <c r="AT268" s="16" t="s">
        <v>30</v>
      </c>
      <c r="AU268" s="18" t="s">
        <v>30</v>
      </c>
      <c r="AV268" s="17" t="s">
        <v>30</v>
      </c>
      <c r="AW268" s="17" t="s">
        <v>30</v>
      </c>
      <c r="AX268" s="17" t="s">
        <v>30</v>
      </c>
      <c r="AY268" s="16" t="s">
        <v>30</v>
      </c>
      <c r="AZ268" s="18" t="s">
        <v>30</v>
      </c>
      <c r="BA268" s="17" t="s">
        <v>30</v>
      </c>
      <c r="BB268" s="17" t="s">
        <v>30</v>
      </c>
      <c r="BC268" s="17" t="s">
        <v>30</v>
      </c>
      <c r="BD268" s="16" t="s">
        <v>30</v>
      </c>
      <c r="BE268" s="18" t="s">
        <v>30</v>
      </c>
      <c r="BF268" s="17" t="s">
        <v>30</v>
      </c>
      <c r="BG268" s="17" t="s">
        <v>30</v>
      </c>
      <c r="BH268" s="17" t="s">
        <v>30</v>
      </c>
      <c r="BI268" s="16" t="s">
        <v>30</v>
      </c>
      <c r="BJ268" s="18" t="s">
        <v>30</v>
      </c>
      <c r="BK268" s="17" t="s">
        <v>30</v>
      </c>
      <c r="BL268" s="17" t="s">
        <v>30</v>
      </c>
      <c r="BM268" s="17" t="s">
        <v>30</v>
      </c>
      <c r="BN268" s="16" t="s">
        <v>30</v>
      </c>
      <c r="BO268" s="86"/>
    </row>
    <row r="269" spans="1:67" x14ac:dyDescent="0.2">
      <c r="A269" s="61"/>
      <c r="B269" s="62"/>
      <c r="C269" s="102"/>
      <c r="D269" s="103"/>
      <c r="E269" s="103"/>
      <c r="F269" s="103"/>
      <c r="G269" s="103"/>
      <c r="H269" s="103"/>
      <c r="I269" s="119" t="b">
        <f t="shared" si="13"/>
        <v>0</v>
      </c>
      <c r="J269" s="68"/>
      <c r="K269" s="68"/>
      <c r="L269" s="26" t="s">
        <v>30</v>
      </c>
      <c r="M269" s="68" t="s">
        <v>30</v>
      </c>
      <c r="N269" s="25" t="s">
        <v>30</v>
      </c>
      <c r="O269" s="25" t="s">
        <v>30</v>
      </c>
      <c r="P269" s="82" t="s">
        <v>30</v>
      </c>
      <c r="Q269" s="26" t="s">
        <v>30</v>
      </c>
      <c r="R269" s="25" t="s">
        <v>30</v>
      </c>
      <c r="S269" s="25" t="s">
        <v>30</v>
      </c>
      <c r="T269" s="25" t="s">
        <v>30</v>
      </c>
      <c r="U269" s="82" t="s">
        <v>30</v>
      </c>
      <c r="V269" s="18" t="s">
        <v>30</v>
      </c>
      <c r="W269" s="17" t="s">
        <v>30</v>
      </c>
      <c r="X269" s="17" t="s">
        <v>30</v>
      </c>
      <c r="Y269" s="17" t="s">
        <v>30</v>
      </c>
      <c r="Z269" s="16" t="s">
        <v>30</v>
      </c>
      <c r="AA269" s="18" t="s">
        <v>30</v>
      </c>
      <c r="AB269" s="17" t="s">
        <v>30</v>
      </c>
      <c r="AC269" s="17" t="s">
        <v>30</v>
      </c>
      <c r="AD269" s="17" t="s">
        <v>30</v>
      </c>
      <c r="AE269" s="16" t="s">
        <v>30</v>
      </c>
      <c r="AF269" s="18" t="s">
        <v>30</v>
      </c>
      <c r="AG269" s="17" t="s">
        <v>30</v>
      </c>
      <c r="AH269" s="17" t="s">
        <v>30</v>
      </c>
      <c r="AI269" s="17" t="s">
        <v>30</v>
      </c>
      <c r="AJ269" s="19" t="s">
        <v>30</v>
      </c>
      <c r="AK269" s="44" t="s">
        <v>30</v>
      </c>
      <c r="AL269" s="17" t="s">
        <v>30</v>
      </c>
      <c r="AM269" s="17" t="s">
        <v>30</v>
      </c>
      <c r="AN269" s="17" t="s">
        <v>30</v>
      </c>
      <c r="AO269" s="16" t="s">
        <v>30</v>
      </c>
      <c r="AP269" s="18" t="s">
        <v>30</v>
      </c>
      <c r="AQ269" s="17" t="s">
        <v>30</v>
      </c>
      <c r="AR269" s="17" t="s">
        <v>30</v>
      </c>
      <c r="AS269" s="17" t="s">
        <v>30</v>
      </c>
      <c r="AT269" s="16" t="s">
        <v>30</v>
      </c>
      <c r="AU269" s="18" t="s">
        <v>30</v>
      </c>
      <c r="AV269" s="17" t="s">
        <v>30</v>
      </c>
      <c r="AW269" s="17" t="s">
        <v>30</v>
      </c>
      <c r="AX269" s="17" t="s">
        <v>30</v>
      </c>
      <c r="AY269" s="16" t="s">
        <v>30</v>
      </c>
      <c r="AZ269" s="18" t="s">
        <v>30</v>
      </c>
      <c r="BA269" s="17" t="s">
        <v>30</v>
      </c>
      <c r="BB269" s="17" t="s">
        <v>30</v>
      </c>
      <c r="BC269" s="17" t="s">
        <v>30</v>
      </c>
      <c r="BD269" s="16" t="s">
        <v>30</v>
      </c>
      <c r="BE269" s="18" t="s">
        <v>30</v>
      </c>
      <c r="BF269" s="17" t="s">
        <v>30</v>
      </c>
      <c r="BG269" s="17" t="s">
        <v>30</v>
      </c>
      <c r="BH269" s="17" t="s">
        <v>30</v>
      </c>
      <c r="BI269" s="16" t="s">
        <v>30</v>
      </c>
      <c r="BJ269" s="18" t="s">
        <v>30</v>
      </c>
      <c r="BK269" s="17" t="s">
        <v>30</v>
      </c>
      <c r="BL269" s="17" t="s">
        <v>30</v>
      </c>
      <c r="BM269" s="17" t="s">
        <v>30</v>
      </c>
      <c r="BN269" s="16" t="s">
        <v>30</v>
      </c>
      <c r="BO269" s="86"/>
    </row>
    <row r="270" spans="1:67" x14ac:dyDescent="0.2">
      <c r="A270" s="61"/>
      <c r="B270" s="62"/>
      <c r="C270" s="102"/>
      <c r="D270" s="103"/>
      <c r="E270" s="103"/>
      <c r="F270" s="103"/>
      <c r="G270" s="103"/>
      <c r="H270" s="103"/>
      <c r="I270" s="119" t="b">
        <f t="shared" si="13"/>
        <v>0</v>
      </c>
      <c r="J270" s="68"/>
      <c r="K270" s="68"/>
      <c r="L270" s="26" t="s">
        <v>30</v>
      </c>
      <c r="M270" s="68" t="s">
        <v>30</v>
      </c>
      <c r="N270" s="25" t="s">
        <v>30</v>
      </c>
      <c r="O270" s="25" t="s">
        <v>30</v>
      </c>
      <c r="P270" s="82" t="s">
        <v>30</v>
      </c>
      <c r="Q270" s="26" t="s">
        <v>30</v>
      </c>
      <c r="R270" s="25" t="s">
        <v>30</v>
      </c>
      <c r="S270" s="25" t="s">
        <v>30</v>
      </c>
      <c r="T270" s="25" t="s">
        <v>30</v>
      </c>
      <c r="U270" s="82" t="s">
        <v>30</v>
      </c>
      <c r="V270" s="18" t="s">
        <v>30</v>
      </c>
      <c r="W270" s="17" t="s">
        <v>30</v>
      </c>
      <c r="X270" s="17" t="s">
        <v>30</v>
      </c>
      <c r="Y270" s="17" t="s">
        <v>30</v>
      </c>
      <c r="Z270" s="16" t="s">
        <v>30</v>
      </c>
      <c r="AA270" s="18" t="s">
        <v>30</v>
      </c>
      <c r="AB270" s="17" t="s">
        <v>30</v>
      </c>
      <c r="AC270" s="17" t="s">
        <v>30</v>
      </c>
      <c r="AD270" s="17" t="s">
        <v>30</v>
      </c>
      <c r="AE270" s="16" t="s">
        <v>30</v>
      </c>
      <c r="AF270" s="18" t="s">
        <v>30</v>
      </c>
      <c r="AG270" s="17" t="s">
        <v>30</v>
      </c>
      <c r="AH270" s="17" t="s">
        <v>30</v>
      </c>
      <c r="AI270" s="17" t="s">
        <v>30</v>
      </c>
      <c r="AJ270" s="19" t="s">
        <v>30</v>
      </c>
      <c r="AK270" s="44" t="s">
        <v>30</v>
      </c>
      <c r="AL270" s="17" t="s">
        <v>30</v>
      </c>
      <c r="AM270" s="17" t="s">
        <v>30</v>
      </c>
      <c r="AN270" s="17" t="s">
        <v>30</v>
      </c>
      <c r="AO270" s="16" t="s">
        <v>30</v>
      </c>
      <c r="AP270" s="18" t="s">
        <v>30</v>
      </c>
      <c r="AQ270" s="17" t="s">
        <v>30</v>
      </c>
      <c r="AR270" s="17" t="s">
        <v>30</v>
      </c>
      <c r="AS270" s="17" t="s">
        <v>30</v>
      </c>
      <c r="AT270" s="16" t="s">
        <v>30</v>
      </c>
      <c r="AU270" s="18" t="s">
        <v>30</v>
      </c>
      <c r="AV270" s="17" t="s">
        <v>30</v>
      </c>
      <c r="AW270" s="17" t="s">
        <v>30</v>
      </c>
      <c r="AX270" s="17" t="s">
        <v>30</v>
      </c>
      <c r="AY270" s="16" t="s">
        <v>30</v>
      </c>
      <c r="AZ270" s="18" t="s">
        <v>30</v>
      </c>
      <c r="BA270" s="17" t="s">
        <v>30</v>
      </c>
      <c r="BB270" s="17" t="s">
        <v>30</v>
      </c>
      <c r="BC270" s="17" t="s">
        <v>30</v>
      </c>
      <c r="BD270" s="16" t="s">
        <v>30</v>
      </c>
      <c r="BE270" s="18" t="s">
        <v>30</v>
      </c>
      <c r="BF270" s="17" t="s">
        <v>30</v>
      </c>
      <c r="BG270" s="17" t="s">
        <v>30</v>
      </c>
      <c r="BH270" s="17" t="s">
        <v>30</v>
      </c>
      <c r="BI270" s="16" t="s">
        <v>30</v>
      </c>
      <c r="BJ270" s="18" t="s">
        <v>30</v>
      </c>
      <c r="BK270" s="17" t="s">
        <v>30</v>
      </c>
      <c r="BL270" s="17" t="s">
        <v>30</v>
      </c>
      <c r="BM270" s="17" t="s">
        <v>30</v>
      </c>
      <c r="BN270" s="16" t="s">
        <v>30</v>
      </c>
      <c r="BO270" s="86"/>
    </row>
    <row r="271" spans="1:67" x14ac:dyDescent="0.2">
      <c r="A271" s="61"/>
      <c r="B271" s="62"/>
      <c r="C271" s="102"/>
      <c r="D271" s="103"/>
      <c r="E271" s="103"/>
      <c r="F271" s="103"/>
      <c r="G271" s="103"/>
      <c r="H271" s="103"/>
      <c r="I271" s="119" t="b">
        <f t="shared" si="13"/>
        <v>0</v>
      </c>
      <c r="J271" s="68"/>
      <c r="K271" s="68"/>
      <c r="L271" s="26" t="s">
        <v>30</v>
      </c>
      <c r="M271" s="68" t="s">
        <v>30</v>
      </c>
      <c r="N271" s="25" t="s">
        <v>30</v>
      </c>
      <c r="O271" s="25" t="s">
        <v>30</v>
      </c>
      <c r="P271" s="82" t="s">
        <v>30</v>
      </c>
      <c r="Q271" s="26" t="s">
        <v>30</v>
      </c>
      <c r="R271" s="25" t="s">
        <v>30</v>
      </c>
      <c r="S271" s="25" t="s">
        <v>30</v>
      </c>
      <c r="T271" s="25" t="s">
        <v>30</v>
      </c>
      <c r="U271" s="82" t="s">
        <v>30</v>
      </c>
      <c r="V271" s="18" t="s">
        <v>30</v>
      </c>
      <c r="W271" s="17" t="s">
        <v>30</v>
      </c>
      <c r="X271" s="17" t="s">
        <v>30</v>
      </c>
      <c r="Y271" s="17" t="s">
        <v>30</v>
      </c>
      <c r="Z271" s="16" t="s">
        <v>30</v>
      </c>
      <c r="AA271" s="18" t="s">
        <v>30</v>
      </c>
      <c r="AB271" s="17" t="s">
        <v>30</v>
      </c>
      <c r="AC271" s="17" t="s">
        <v>30</v>
      </c>
      <c r="AD271" s="17" t="s">
        <v>30</v>
      </c>
      <c r="AE271" s="16" t="s">
        <v>30</v>
      </c>
      <c r="AF271" s="18" t="s">
        <v>30</v>
      </c>
      <c r="AG271" s="17" t="s">
        <v>30</v>
      </c>
      <c r="AH271" s="17" t="s">
        <v>30</v>
      </c>
      <c r="AI271" s="17" t="s">
        <v>30</v>
      </c>
      <c r="AJ271" s="19" t="s">
        <v>30</v>
      </c>
      <c r="AK271" s="44" t="s">
        <v>30</v>
      </c>
      <c r="AL271" s="17" t="s">
        <v>30</v>
      </c>
      <c r="AM271" s="17" t="s">
        <v>30</v>
      </c>
      <c r="AN271" s="17" t="s">
        <v>30</v>
      </c>
      <c r="AO271" s="16" t="s">
        <v>30</v>
      </c>
      <c r="AP271" s="18" t="s">
        <v>30</v>
      </c>
      <c r="AQ271" s="17" t="s">
        <v>30</v>
      </c>
      <c r="AR271" s="17" t="s">
        <v>30</v>
      </c>
      <c r="AS271" s="17" t="s">
        <v>30</v>
      </c>
      <c r="AT271" s="16" t="s">
        <v>30</v>
      </c>
      <c r="AU271" s="18" t="s">
        <v>30</v>
      </c>
      <c r="AV271" s="17" t="s">
        <v>30</v>
      </c>
      <c r="AW271" s="17" t="s">
        <v>30</v>
      </c>
      <c r="AX271" s="17" t="s">
        <v>30</v>
      </c>
      <c r="AY271" s="16" t="s">
        <v>30</v>
      </c>
      <c r="AZ271" s="18" t="s">
        <v>30</v>
      </c>
      <c r="BA271" s="17" t="s">
        <v>30</v>
      </c>
      <c r="BB271" s="17" t="s">
        <v>30</v>
      </c>
      <c r="BC271" s="17" t="s">
        <v>30</v>
      </c>
      <c r="BD271" s="16" t="s">
        <v>30</v>
      </c>
      <c r="BE271" s="18" t="s">
        <v>30</v>
      </c>
      <c r="BF271" s="17" t="s">
        <v>30</v>
      </c>
      <c r="BG271" s="17" t="s">
        <v>30</v>
      </c>
      <c r="BH271" s="17" t="s">
        <v>30</v>
      </c>
      <c r="BI271" s="16" t="s">
        <v>30</v>
      </c>
      <c r="BJ271" s="18" t="s">
        <v>30</v>
      </c>
      <c r="BK271" s="17" t="s">
        <v>30</v>
      </c>
      <c r="BL271" s="17" t="s">
        <v>30</v>
      </c>
      <c r="BM271" s="17" t="s">
        <v>30</v>
      </c>
      <c r="BN271" s="16" t="s">
        <v>30</v>
      </c>
      <c r="BO271" s="86"/>
    </row>
    <row r="272" spans="1:67" x14ac:dyDescent="0.2">
      <c r="A272" s="61"/>
      <c r="B272" s="62"/>
      <c r="C272" s="102"/>
      <c r="D272" s="103"/>
      <c r="E272" s="103"/>
      <c r="F272" s="103"/>
      <c r="G272" s="103"/>
      <c r="H272" s="103"/>
      <c r="I272" s="119" t="b">
        <f t="shared" si="13"/>
        <v>0</v>
      </c>
      <c r="J272" s="68"/>
      <c r="K272" s="68"/>
      <c r="L272" s="26" t="s">
        <v>30</v>
      </c>
      <c r="M272" s="68" t="s">
        <v>30</v>
      </c>
      <c r="N272" s="25" t="s">
        <v>30</v>
      </c>
      <c r="O272" s="25" t="s">
        <v>30</v>
      </c>
      <c r="P272" s="82" t="s">
        <v>30</v>
      </c>
      <c r="Q272" s="26" t="s">
        <v>30</v>
      </c>
      <c r="R272" s="25" t="s">
        <v>30</v>
      </c>
      <c r="S272" s="25" t="s">
        <v>30</v>
      </c>
      <c r="T272" s="25" t="s">
        <v>30</v>
      </c>
      <c r="U272" s="82" t="s">
        <v>30</v>
      </c>
      <c r="V272" s="18" t="s">
        <v>30</v>
      </c>
      <c r="W272" s="17" t="s">
        <v>30</v>
      </c>
      <c r="X272" s="17" t="s">
        <v>30</v>
      </c>
      <c r="Y272" s="17" t="s">
        <v>30</v>
      </c>
      <c r="Z272" s="16" t="s">
        <v>30</v>
      </c>
      <c r="AA272" s="18" t="s">
        <v>30</v>
      </c>
      <c r="AB272" s="17" t="s">
        <v>30</v>
      </c>
      <c r="AC272" s="17" t="s">
        <v>30</v>
      </c>
      <c r="AD272" s="17" t="s">
        <v>30</v>
      </c>
      <c r="AE272" s="16" t="s">
        <v>30</v>
      </c>
      <c r="AF272" s="18" t="s">
        <v>30</v>
      </c>
      <c r="AG272" s="17" t="s">
        <v>30</v>
      </c>
      <c r="AH272" s="17" t="s">
        <v>30</v>
      </c>
      <c r="AI272" s="17" t="s">
        <v>30</v>
      </c>
      <c r="AJ272" s="19" t="s">
        <v>30</v>
      </c>
      <c r="AK272" s="44" t="s">
        <v>30</v>
      </c>
      <c r="AL272" s="17" t="s">
        <v>30</v>
      </c>
      <c r="AM272" s="17" t="s">
        <v>30</v>
      </c>
      <c r="AN272" s="17" t="s">
        <v>30</v>
      </c>
      <c r="AO272" s="16" t="s">
        <v>30</v>
      </c>
      <c r="AP272" s="18" t="s">
        <v>30</v>
      </c>
      <c r="AQ272" s="17" t="s">
        <v>30</v>
      </c>
      <c r="AR272" s="17" t="s">
        <v>30</v>
      </c>
      <c r="AS272" s="17" t="s">
        <v>30</v>
      </c>
      <c r="AT272" s="16" t="s">
        <v>30</v>
      </c>
      <c r="AU272" s="18" t="s">
        <v>30</v>
      </c>
      <c r="AV272" s="17" t="s">
        <v>30</v>
      </c>
      <c r="AW272" s="17" t="s">
        <v>30</v>
      </c>
      <c r="AX272" s="17" t="s">
        <v>30</v>
      </c>
      <c r="AY272" s="16" t="s">
        <v>30</v>
      </c>
      <c r="AZ272" s="18" t="s">
        <v>30</v>
      </c>
      <c r="BA272" s="17" t="s">
        <v>30</v>
      </c>
      <c r="BB272" s="17" t="s">
        <v>30</v>
      </c>
      <c r="BC272" s="17" t="s">
        <v>30</v>
      </c>
      <c r="BD272" s="16" t="s">
        <v>30</v>
      </c>
      <c r="BE272" s="18" t="s">
        <v>30</v>
      </c>
      <c r="BF272" s="17" t="s">
        <v>30</v>
      </c>
      <c r="BG272" s="17" t="s">
        <v>30</v>
      </c>
      <c r="BH272" s="17" t="s">
        <v>30</v>
      </c>
      <c r="BI272" s="16" t="s">
        <v>30</v>
      </c>
      <c r="BJ272" s="18" t="s">
        <v>30</v>
      </c>
      <c r="BK272" s="17" t="s">
        <v>30</v>
      </c>
      <c r="BL272" s="17" t="s">
        <v>30</v>
      </c>
      <c r="BM272" s="17" t="s">
        <v>30</v>
      </c>
      <c r="BN272" s="16" t="s">
        <v>30</v>
      </c>
      <c r="BO272" s="86"/>
    </row>
    <row r="273" spans="1:67" x14ac:dyDescent="0.2">
      <c r="A273" s="61"/>
      <c r="B273" s="62"/>
      <c r="C273" s="102"/>
      <c r="D273" s="103"/>
      <c r="E273" s="103"/>
      <c r="F273" s="103"/>
      <c r="G273" s="103"/>
      <c r="H273" s="103"/>
      <c r="I273" s="119" t="b">
        <f t="shared" si="13"/>
        <v>0</v>
      </c>
      <c r="J273" s="68"/>
      <c r="K273" s="68"/>
      <c r="L273" s="26" t="s">
        <v>30</v>
      </c>
      <c r="M273" s="68" t="s">
        <v>30</v>
      </c>
      <c r="N273" s="25" t="s">
        <v>30</v>
      </c>
      <c r="O273" s="25" t="s">
        <v>30</v>
      </c>
      <c r="P273" s="82" t="s">
        <v>30</v>
      </c>
      <c r="Q273" s="26" t="s">
        <v>30</v>
      </c>
      <c r="R273" s="25" t="s">
        <v>30</v>
      </c>
      <c r="S273" s="25" t="s">
        <v>30</v>
      </c>
      <c r="T273" s="25" t="s">
        <v>30</v>
      </c>
      <c r="U273" s="82" t="s">
        <v>30</v>
      </c>
      <c r="V273" s="18" t="s">
        <v>30</v>
      </c>
      <c r="W273" s="17" t="s">
        <v>30</v>
      </c>
      <c r="X273" s="17" t="s">
        <v>30</v>
      </c>
      <c r="Y273" s="17" t="s">
        <v>30</v>
      </c>
      <c r="Z273" s="16" t="s">
        <v>30</v>
      </c>
      <c r="AA273" s="18" t="s">
        <v>30</v>
      </c>
      <c r="AB273" s="17" t="s">
        <v>30</v>
      </c>
      <c r="AC273" s="17" t="s">
        <v>30</v>
      </c>
      <c r="AD273" s="17" t="s">
        <v>30</v>
      </c>
      <c r="AE273" s="16" t="s">
        <v>30</v>
      </c>
      <c r="AF273" s="18" t="s">
        <v>30</v>
      </c>
      <c r="AG273" s="17" t="s">
        <v>30</v>
      </c>
      <c r="AH273" s="17" t="s">
        <v>30</v>
      </c>
      <c r="AI273" s="17" t="s">
        <v>30</v>
      </c>
      <c r="AJ273" s="19" t="s">
        <v>30</v>
      </c>
      <c r="AK273" s="44" t="s">
        <v>30</v>
      </c>
      <c r="AL273" s="17" t="s">
        <v>30</v>
      </c>
      <c r="AM273" s="17" t="s">
        <v>30</v>
      </c>
      <c r="AN273" s="17" t="s">
        <v>30</v>
      </c>
      <c r="AO273" s="16" t="s">
        <v>30</v>
      </c>
      <c r="AP273" s="18" t="s">
        <v>30</v>
      </c>
      <c r="AQ273" s="17" t="s">
        <v>30</v>
      </c>
      <c r="AR273" s="17" t="s">
        <v>30</v>
      </c>
      <c r="AS273" s="17" t="s">
        <v>30</v>
      </c>
      <c r="AT273" s="16" t="s">
        <v>30</v>
      </c>
      <c r="AU273" s="18" t="s">
        <v>30</v>
      </c>
      <c r="AV273" s="17" t="s">
        <v>30</v>
      </c>
      <c r="AW273" s="17" t="s">
        <v>30</v>
      </c>
      <c r="AX273" s="17" t="s">
        <v>30</v>
      </c>
      <c r="AY273" s="16" t="s">
        <v>30</v>
      </c>
      <c r="AZ273" s="18" t="s">
        <v>30</v>
      </c>
      <c r="BA273" s="17" t="s">
        <v>30</v>
      </c>
      <c r="BB273" s="17" t="s">
        <v>30</v>
      </c>
      <c r="BC273" s="17" t="s">
        <v>30</v>
      </c>
      <c r="BD273" s="16" t="s">
        <v>30</v>
      </c>
      <c r="BE273" s="18" t="s">
        <v>30</v>
      </c>
      <c r="BF273" s="17" t="s">
        <v>30</v>
      </c>
      <c r="BG273" s="17" t="s">
        <v>30</v>
      </c>
      <c r="BH273" s="17" t="s">
        <v>30</v>
      </c>
      <c r="BI273" s="16" t="s">
        <v>30</v>
      </c>
      <c r="BJ273" s="18" t="s">
        <v>30</v>
      </c>
      <c r="BK273" s="17" t="s">
        <v>30</v>
      </c>
      <c r="BL273" s="17" t="s">
        <v>30</v>
      </c>
      <c r="BM273" s="17" t="s">
        <v>30</v>
      </c>
      <c r="BN273" s="16" t="s">
        <v>30</v>
      </c>
      <c r="BO273" s="86"/>
    </row>
    <row r="274" spans="1:67" x14ac:dyDescent="0.2">
      <c r="A274" s="61"/>
      <c r="B274" s="62"/>
      <c r="C274" s="102"/>
      <c r="D274" s="103"/>
      <c r="E274" s="103"/>
      <c r="F274" s="103"/>
      <c r="G274" s="103"/>
      <c r="H274" s="103"/>
      <c r="I274" s="119" t="b">
        <f t="shared" si="13"/>
        <v>0</v>
      </c>
      <c r="J274" s="68"/>
      <c r="K274" s="68"/>
      <c r="L274" s="26" t="s">
        <v>30</v>
      </c>
      <c r="M274" s="68" t="s">
        <v>30</v>
      </c>
      <c r="N274" s="25" t="s">
        <v>30</v>
      </c>
      <c r="O274" s="25" t="s">
        <v>30</v>
      </c>
      <c r="P274" s="82" t="s">
        <v>30</v>
      </c>
      <c r="Q274" s="26" t="s">
        <v>30</v>
      </c>
      <c r="R274" s="25" t="s">
        <v>30</v>
      </c>
      <c r="S274" s="25" t="s">
        <v>30</v>
      </c>
      <c r="T274" s="25" t="s">
        <v>30</v>
      </c>
      <c r="U274" s="82" t="s">
        <v>30</v>
      </c>
      <c r="V274" s="18" t="s">
        <v>30</v>
      </c>
      <c r="W274" s="17" t="s">
        <v>30</v>
      </c>
      <c r="X274" s="17" t="s">
        <v>30</v>
      </c>
      <c r="Y274" s="17" t="s">
        <v>30</v>
      </c>
      <c r="Z274" s="16" t="s">
        <v>30</v>
      </c>
      <c r="AA274" s="18" t="s">
        <v>30</v>
      </c>
      <c r="AB274" s="17" t="s">
        <v>30</v>
      </c>
      <c r="AC274" s="17" t="s">
        <v>30</v>
      </c>
      <c r="AD274" s="17" t="s">
        <v>30</v>
      </c>
      <c r="AE274" s="16" t="s">
        <v>30</v>
      </c>
      <c r="AF274" s="18" t="s">
        <v>30</v>
      </c>
      <c r="AG274" s="17" t="s">
        <v>30</v>
      </c>
      <c r="AH274" s="17" t="s">
        <v>30</v>
      </c>
      <c r="AI274" s="17" t="s">
        <v>30</v>
      </c>
      <c r="AJ274" s="19" t="s">
        <v>30</v>
      </c>
      <c r="AK274" s="44" t="s">
        <v>30</v>
      </c>
      <c r="AL274" s="17" t="s">
        <v>30</v>
      </c>
      <c r="AM274" s="17" t="s">
        <v>30</v>
      </c>
      <c r="AN274" s="17" t="s">
        <v>30</v>
      </c>
      <c r="AO274" s="16" t="s">
        <v>30</v>
      </c>
      <c r="AP274" s="18" t="s">
        <v>30</v>
      </c>
      <c r="AQ274" s="17" t="s">
        <v>30</v>
      </c>
      <c r="AR274" s="17" t="s">
        <v>30</v>
      </c>
      <c r="AS274" s="17" t="s">
        <v>30</v>
      </c>
      <c r="AT274" s="16" t="s">
        <v>30</v>
      </c>
      <c r="AU274" s="18" t="s">
        <v>30</v>
      </c>
      <c r="AV274" s="17" t="s">
        <v>30</v>
      </c>
      <c r="AW274" s="17" t="s">
        <v>30</v>
      </c>
      <c r="AX274" s="17" t="s">
        <v>30</v>
      </c>
      <c r="AY274" s="16" t="s">
        <v>30</v>
      </c>
      <c r="AZ274" s="18" t="s">
        <v>30</v>
      </c>
      <c r="BA274" s="17" t="s">
        <v>30</v>
      </c>
      <c r="BB274" s="17" t="s">
        <v>30</v>
      </c>
      <c r="BC274" s="17" t="s">
        <v>30</v>
      </c>
      <c r="BD274" s="16" t="s">
        <v>30</v>
      </c>
      <c r="BE274" s="18" t="s">
        <v>30</v>
      </c>
      <c r="BF274" s="17" t="s">
        <v>30</v>
      </c>
      <c r="BG274" s="17" t="s">
        <v>30</v>
      </c>
      <c r="BH274" s="17" t="s">
        <v>30</v>
      </c>
      <c r="BI274" s="16" t="s">
        <v>30</v>
      </c>
      <c r="BJ274" s="18" t="s">
        <v>30</v>
      </c>
      <c r="BK274" s="17" t="s">
        <v>30</v>
      </c>
      <c r="BL274" s="17" t="s">
        <v>30</v>
      </c>
      <c r="BM274" s="17" t="s">
        <v>30</v>
      </c>
      <c r="BN274" s="16" t="s">
        <v>30</v>
      </c>
      <c r="BO274" s="86"/>
    </row>
    <row r="275" spans="1:67" x14ac:dyDescent="0.2">
      <c r="A275" s="61"/>
      <c r="B275" s="62"/>
      <c r="C275" s="102"/>
      <c r="D275" s="103"/>
      <c r="E275" s="103"/>
      <c r="F275" s="103"/>
      <c r="G275" s="103"/>
      <c r="H275" s="103"/>
      <c r="I275" s="119" t="b">
        <f t="shared" si="13"/>
        <v>0</v>
      </c>
      <c r="J275" s="68"/>
      <c r="K275" s="68"/>
      <c r="L275" s="26" t="s">
        <v>30</v>
      </c>
      <c r="M275" s="68" t="s">
        <v>30</v>
      </c>
      <c r="N275" s="25" t="s">
        <v>30</v>
      </c>
      <c r="O275" s="25" t="s">
        <v>30</v>
      </c>
      <c r="P275" s="82" t="s">
        <v>30</v>
      </c>
      <c r="Q275" s="26" t="s">
        <v>30</v>
      </c>
      <c r="R275" s="25" t="s">
        <v>30</v>
      </c>
      <c r="S275" s="25" t="s">
        <v>30</v>
      </c>
      <c r="T275" s="25" t="s">
        <v>30</v>
      </c>
      <c r="U275" s="82" t="s">
        <v>30</v>
      </c>
      <c r="V275" s="18" t="s">
        <v>30</v>
      </c>
      <c r="W275" s="17" t="s">
        <v>30</v>
      </c>
      <c r="X275" s="17" t="s">
        <v>30</v>
      </c>
      <c r="Y275" s="17" t="s">
        <v>30</v>
      </c>
      <c r="Z275" s="16" t="s">
        <v>30</v>
      </c>
      <c r="AA275" s="18" t="s">
        <v>30</v>
      </c>
      <c r="AB275" s="17" t="s">
        <v>30</v>
      </c>
      <c r="AC275" s="17" t="s">
        <v>30</v>
      </c>
      <c r="AD275" s="17" t="s">
        <v>30</v>
      </c>
      <c r="AE275" s="16" t="s">
        <v>30</v>
      </c>
      <c r="AF275" s="18" t="s">
        <v>30</v>
      </c>
      <c r="AG275" s="17" t="s">
        <v>30</v>
      </c>
      <c r="AH275" s="17" t="s">
        <v>30</v>
      </c>
      <c r="AI275" s="17" t="s">
        <v>30</v>
      </c>
      <c r="AJ275" s="19" t="s">
        <v>30</v>
      </c>
      <c r="AK275" s="44" t="s">
        <v>30</v>
      </c>
      <c r="AL275" s="17" t="s">
        <v>30</v>
      </c>
      <c r="AM275" s="17" t="s">
        <v>30</v>
      </c>
      <c r="AN275" s="17" t="s">
        <v>30</v>
      </c>
      <c r="AO275" s="16" t="s">
        <v>30</v>
      </c>
      <c r="AP275" s="18" t="s">
        <v>30</v>
      </c>
      <c r="AQ275" s="17" t="s">
        <v>30</v>
      </c>
      <c r="AR275" s="17" t="s">
        <v>30</v>
      </c>
      <c r="AS275" s="17" t="s">
        <v>30</v>
      </c>
      <c r="AT275" s="16" t="s">
        <v>30</v>
      </c>
      <c r="AU275" s="18" t="s">
        <v>30</v>
      </c>
      <c r="AV275" s="17" t="s">
        <v>30</v>
      </c>
      <c r="AW275" s="17" t="s">
        <v>30</v>
      </c>
      <c r="AX275" s="17" t="s">
        <v>30</v>
      </c>
      <c r="AY275" s="16" t="s">
        <v>30</v>
      </c>
      <c r="AZ275" s="18" t="s">
        <v>30</v>
      </c>
      <c r="BA275" s="17" t="s">
        <v>30</v>
      </c>
      <c r="BB275" s="17" t="s">
        <v>30</v>
      </c>
      <c r="BC275" s="17" t="s">
        <v>30</v>
      </c>
      <c r="BD275" s="16" t="s">
        <v>30</v>
      </c>
      <c r="BE275" s="18" t="s">
        <v>30</v>
      </c>
      <c r="BF275" s="17" t="s">
        <v>30</v>
      </c>
      <c r="BG275" s="17" t="s">
        <v>30</v>
      </c>
      <c r="BH275" s="17" t="s">
        <v>30</v>
      </c>
      <c r="BI275" s="16" t="s">
        <v>30</v>
      </c>
      <c r="BJ275" s="18" t="s">
        <v>30</v>
      </c>
      <c r="BK275" s="17" t="s">
        <v>30</v>
      </c>
      <c r="BL275" s="17" t="s">
        <v>30</v>
      </c>
      <c r="BM275" s="17" t="s">
        <v>30</v>
      </c>
      <c r="BN275" s="16" t="s">
        <v>30</v>
      </c>
      <c r="BO275" s="86"/>
    </row>
    <row r="276" spans="1:67" x14ac:dyDescent="0.2">
      <c r="A276" s="61"/>
      <c r="B276" s="62"/>
      <c r="C276" s="102"/>
      <c r="D276" s="103"/>
      <c r="E276" s="103"/>
      <c r="F276" s="103"/>
      <c r="G276" s="103"/>
      <c r="H276" s="103"/>
      <c r="I276" s="119" t="b">
        <f t="shared" si="13"/>
        <v>0</v>
      </c>
      <c r="J276" s="68"/>
      <c r="K276" s="68"/>
      <c r="L276" s="26" t="s">
        <v>30</v>
      </c>
      <c r="M276" s="68" t="s">
        <v>30</v>
      </c>
      <c r="N276" s="25" t="s">
        <v>30</v>
      </c>
      <c r="O276" s="25" t="s">
        <v>30</v>
      </c>
      <c r="P276" s="82" t="s">
        <v>30</v>
      </c>
      <c r="Q276" s="26" t="s">
        <v>30</v>
      </c>
      <c r="R276" s="25" t="s">
        <v>30</v>
      </c>
      <c r="S276" s="25" t="s">
        <v>30</v>
      </c>
      <c r="T276" s="25" t="s">
        <v>30</v>
      </c>
      <c r="U276" s="82" t="s">
        <v>30</v>
      </c>
      <c r="V276" s="18" t="s">
        <v>30</v>
      </c>
      <c r="W276" s="17" t="s">
        <v>30</v>
      </c>
      <c r="X276" s="17" t="s">
        <v>30</v>
      </c>
      <c r="Y276" s="17" t="s">
        <v>30</v>
      </c>
      <c r="Z276" s="16" t="s">
        <v>30</v>
      </c>
      <c r="AA276" s="18" t="s">
        <v>30</v>
      </c>
      <c r="AB276" s="17" t="s">
        <v>30</v>
      </c>
      <c r="AC276" s="17" t="s">
        <v>30</v>
      </c>
      <c r="AD276" s="17" t="s">
        <v>30</v>
      </c>
      <c r="AE276" s="16" t="s">
        <v>30</v>
      </c>
      <c r="AF276" s="18" t="s">
        <v>30</v>
      </c>
      <c r="AG276" s="17" t="s">
        <v>30</v>
      </c>
      <c r="AH276" s="17" t="s">
        <v>30</v>
      </c>
      <c r="AI276" s="17" t="s">
        <v>30</v>
      </c>
      <c r="AJ276" s="19" t="s">
        <v>30</v>
      </c>
      <c r="AK276" s="44" t="s">
        <v>30</v>
      </c>
      <c r="AL276" s="17" t="s">
        <v>30</v>
      </c>
      <c r="AM276" s="17" t="s">
        <v>30</v>
      </c>
      <c r="AN276" s="17" t="s">
        <v>30</v>
      </c>
      <c r="AO276" s="16" t="s">
        <v>30</v>
      </c>
      <c r="AP276" s="18" t="s">
        <v>30</v>
      </c>
      <c r="AQ276" s="17" t="s">
        <v>30</v>
      </c>
      <c r="AR276" s="17" t="s">
        <v>30</v>
      </c>
      <c r="AS276" s="17" t="s">
        <v>30</v>
      </c>
      <c r="AT276" s="16" t="s">
        <v>30</v>
      </c>
      <c r="AU276" s="18" t="s">
        <v>30</v>
      </c>
      <c r="AV276" s="17" t="s">
        <v>30</v>
      </c>
      <c r="AW276" s="17" t="s">
        <v>30</v>
      </c>
      <c r="AX276" s="17" t="s">
        <v>30</v>
      </c>
      <c r="AY276" s="16" t="s">
        <v>30</v>
      </c>
      <c r="AZ276" s="18" t="s">
        <v>30</v>
      </c>
      <c r="BA276" s="17" t="s">
        <v>30</v>
      </c>
      <c r="BB276" s="17" t="s">
        <v>30</v>
      </c>
      <c r="BC276" s="17" t="s">
        <v>30</v>
      </c>
      <c r="BD276" s="16" t="s">
        <v>30</v>
      </c>
      <c r="BE276" s="18" t="s">
        <v>30</v>
      </c>
      <c r="BF276" s="17" t="s">
        <v>30</v>
      </c>
      <c r="BG276" s="17" t="s">
        <v>30</v>
      </c>
      <c r="BH276" s="17" t="s">
        <v>30</v>
      </c>
      <c r="BI276" s="16" t="s">
        <v>30</v>
      </c>
      <c r="BJ276" s="18" t="s">
        <v>30</v>
      </c>
      <c r="BK276" s="17" t="s">
        <v>30</v>
      </c>
      <c r="BL276" s="17" t="s">
        <v>30</v>
      </c>
      <c r="BM276" s="17" t="s">
        <v>30</v>
      </c>
      <c r="BN276" s="16" t="s">
        <v>30</v>
      </c>
      <c r="BO276" s="86"/>
    </row>
    <row r="277" spans="1:67" x14ac:dyDescent="0.2">
      <c r="A277" s="61"/>
      <c r="B277" s="62"/>
      <c r="C277" s="102"/>
      <c r="D277" s="103"/>
      <c r="E277" s="103"/>
      <c r="F277" s="103"/>
      <c r="G277" s="103"/>
      <c r="H277" s="103"/>
      <c r="I277" s="119" t="b">
        <f t="shared" si="13"/>
        <v>0</v>
      </c>
      <c r="J277" s="68"/>
      <c r="K277" s="68"/>
      <c r="L277" s="26" t="s">
        <v>30</v>
      </c>
      <c r="M277" s="68" t="s">
        <v>30</v>
      </c>
      <c r="N277" s="25" t="s">
        <v>30</v>
      </c>
      <c r="O277" s="25" t="s">
        <v>30</v>
      </c>
      <c r="P277" s="82" t="s">
        <v>30</v>
      </c>
      <c r="Q277" s="26" t="s">
        <v>30</v>
      </c>
      <c r="R277" s="25" t="s">
        <v>30</v>
      </c>
      <c r="S277" s="25" t="s">
        <v>30</v>
      </c>
      <c r="T277" s="25" t="s">
        <v>30</v>
      </c>
      <c r="U277" s="82" t="s">
        <v>30</v>
      </c>
      <c r="V277" s="18" t="s">
        <v>30</v>
      </c>
      <c r="W277" s="17" t="s">
        <v>30</v>
      </c>
      <c r="X277" s="17" t="s">
        <v>30</v>
      </c>
      <c r="Y277" s="17" t="s">
        <v>30</v>
      </c>
      <c r="Z277" s="16" t="s">
        <v>30</v>
      </c>
      <c r="AA277" s="18" t="s">
        <v>30</v>
      </c>
      <c r="AB277" s="17" t="s">
        <v>30</v>
      </c>
      <c r="AC277" s="17" t="s">
        <v>30</v>
      </c>
      <c r="AD277" s="17" t="s">
        <v>30</v>
      </c>
      <c r="AE277" s="16" t="s">
        <v>30</v>
      </c>
      <c r="AF277" s="18" t="s">
        <v>30</v>
      </c>
      <c r="AG277" s="17" t="s">
        <v>30</v>
      </c>
      <c r="AH277" s="17" t="s">
        <v>30</v>
      </c>
      <c r="AI277" s="17" t="s">
        <v>30</v>
      </c>
      <c r="AJ277" s="19" t="s">
        <v>30</v>
      </c>
      <c r="AK277" s="44" t="s">
        <v>30</v>
      </c>
      <c r="AL277" s="17" t="s">
        <v>30</v>
      </c>
      <c r="AM277" s="17" t="s">
        <v>30</v>
      </c>
      <c r="AN277" s="17" t="s">
        <v>30</v>
      </c>
      <c r="AO277" s="16" t="s">
        <v>30</v>
      </c>
      <c r="AP277" s="18" t="s">
        <v>30</v>
      </c>
      <c r="AQ277" s="17" t="s">
        <v>30</v>
      </c>
      <c r="AR277" s="17" t="s">
        <v>30</v>
      </c>
      <c r="AS277" s="17" t="s">
        <v>30</v>
      </c>
      <c r="AT277" s="16" t="s">
        <v>30</v>
      </c>
      <c r="AU277" s="18" t="s">
        <v>30</v>
      </c>
      <c r="AV277" s="17" t="s">
        <v>30</v>
      </c>
      <c r="AW277" s="17" t="s">
        <v>30</v>
      </c>
      <c r="AX277" s="17" t="s">
        <v>30</v>
      </c>
      <c r="AY277" s="16" t="s">
        <v>30</v>
      </c>
      <c r="AZ277" s="18" t="s">
        <v>30</v>
      </c>
      <c r="BA277" s="17" t="s">
        <v>30</v>
      </c>
      <c r="BB277" s="17" t="s">
        <v>30</v>
      </c>
      <c r="BC277" s="17" t="s">
        <v>30</v>
      </c>
      <c r="BD277" s="16" t="s">
        <v>30</v>
      </c>
      <c r="BE277" s="18" t="s">
        <v>30</v>
      </c>
      <c r="BF277" s="17" t="s">
        <v>30</v>
      </c>
      <c r="BG277" s="17" t="s">
        <v>30</v>
      </c>
      <c r="BH277" s="17" t="s">
        <v>30</v>
      </c>
      <c r="BI277" s="16" t="s">
        <v>30</v>
      </c>
      <c r="BJ277" s="18" t="s">
        <v>30</v>
      </c>
      <c r="BK277" s="17" t="s">
        <v>30</v>
      </c>
      <c r="BL277" s="17" t="s">
        <v>30</v>
      </c>
      <c r="BM277" s="17" t="s">
        <v>30</v>
      </c>
      <c r="BN277" s="16" t="s">
        <v>30</v>
      </c>
      <c r="BO277" s="86"/>
    </row>
    <row r="278" spans="1:67" x14ac:dyDescent="0.2">
      <c r="A278" s="61"/>
      <c r="B278" s="62"/>
      <c r="C278" s="102"/>
      <c r="D278" s="103"/>
      <c r="E278" s="103"/>
      <c r="F278" s="103"/>
      <c r="G278" s="103"/>
      <c r="H278" s="103"/>
      <c r="I278" s="119" t="b">
        <f t="shared" si="13"/>
        <v>0</v>
      </c>
      <c r="J278" s="68"/>
      <c r="K278" s="68"/>
      <c r="L278" s="26" t="s">
        <v>30</v>
      </c>
      <c r="M278" s="68" t="s">
        <v>30</v>
      </c>
      <c r="N278" s="25" t="s">
        <v>30</v>
      </c>
      <c r="O278" s="25" t="s">
        <v>30</v>
      </c>
      <c r="P278" s="82" t="s">
        <v>30</v>
      </c>
      <c r="Q278" s="26" t="s">
        <v>30</v>
      </c>
      <c r="R278" s="25" t="s">
        <v>30</v>
      </c>
      <c r="S278" s="25" t="s">
        <v>30</v>
      </c>
      <c r="T278" s="25" t="s">
        <v>30</v>
      </c>
      <c r="U278" s="82" t="s">
        <v>30</v>
      </c>
      <c r="V278" s="18" t="s">
        <v>30</v>
      </c>
      <c r="W278" s="17" t="s">
        <v>30</v>
      </c>
      <c r="X278" s="17" t="s">
        <v>30</v>
      </c>
      <c r="Y278" s="17" t="s">
        <v>30</v>
      </c>
      <c r="Z278" s="16" t="s">
        <v>30</v>
      </c>
      <c r="AA278" s="18" t="s">
        <v>30</v>
      </c>
      <c r="AB278" s="17" t="s">
        <v>30</v>
      </c>
      <c r="AC278" s="17" t="s">
        <v>30</v>
      </c>
      <c r="AD278" s="17" t="s">
        <v>30</v>
      </c>
      <c r="AE278" s="16" t="s">
        <v>30</v>
      </c>
      <c r="AF278" s="18" t="s">
        <v>30</v>
      </c>
      <c r="AG278" s="17" t="s">
        <v>30</v>
      </c>
      <c r="AH278" s="17" t="s">
        <v>30</v>
      </c>
      <c r="AI278" s="17" t="s">
        <v>30</v>
      </c>
      <c r="AJ278" s="19" t="s">
        <v>30</v>
      </c>
      <c r="AK278" s="44" t="s">
        <v>30</v>
      </c>
      <c r="AL278" s="17" t="s">
        <v>30</v>
      </c>
      <c r="AM278" s="17" t="s">
        <v>30</v>
      </c>
      <c r="AN278" s="17" t="s">
        <v>30</v>
      </c>
      <c r="AO278" s="16" t="s">
        <v>30</v>
      </c>
      <c r="AP278" s="18" t="s">
        <v>30</v>
      </c>
      <c r="AQ278" s="17" t="s">
        <v>30</v>
      </c>
      <c r="AR278" s="17" t="s">
        <v>30</v>
      </c>
      <c r="AS278" s="17" t="s">
        <v>30</v>
      </c>
      <c r="AT278" s="16" t="s">
        <v>30</v>
      </c>
      <c r="AU278" s="18" t="s">
        <v>30</v>
      </c>
      <c r="AV278" s="17" t="s">
        <v>30</v>
      </c>
      <c r="AW278" s="17" t="s">
        <v>30</v>
      </c>
      <c r="AX278" s="17" t="s">
        <v>30</v>
      </c>
      <c r="AY278" s="16" t="s">
        <v>30</v>
      </c>
      <c r="AZ278" s="18" t="s">
        <v>30</v>
      </c>
      <c r="BA278" s="17" t="s">
        <v>30</v>
      </c>
      <c r="BB278" s="17" t="s">
        <v>30</v>
      </c>
      <c r="BC278" s="17" t="s">
        <v>30</v>
      </c>
      <c r="BD278" s="16" t="s">
        <v>30</v>
      </c>
      <c r="BE278" s="18" t="s">
        <v>30</v>
      </c>
      <c r="BF278" s="17" t="s">
        <v>30</v>
      </c>
      <c r="BG278" s="17" t="s">
        <v>30</v>
      </c>
      <c r="BH278" s="17" t="s">
        <v>30</v>
      </c>
      <c r="BI278" s="16" t="s">
        <v>30</v>
      </c>
      <c r="BJ278" s="18" t="s">
        <v>30</v>
      </c>
      <c r="BK278" s="17" t="s">
        <v>30</v>
      </c>
      <c r="BL278" s="17" t="s">
        <v>30</v>
      </c>
      <c r="BM278" s="17" t="s">
        <v>30</v>
      </c>
      <c r="BN278" s="16" t="s">
        <v>30</v>
      </c>
      <c r="BO278" s="86"/>
    </row>
    <row r="279" spans="1:67" x14ac:dyDescent="0.2">
      <c r="A279" s="61"/>
      <c r="B279" s="62"/>
      <c r="C279" s="102"/>
      <c r="D279" s="103"/>
      <c r="E279" s="103"/>
      <c r="F279" s="103"/>
      <c r="G279" s="103"/>
      <c r="H279" s="103"/>
      <c r="I279" s="119" t="b">
        <f t="shared" si="13"/>
        <v>0</v>
      </c>
      <c r="J279" s="68"/>
      <c r="K279" s="68"/>
      <c r="L279" s="26" t="s">
        <v>30</v>
      </c>
      <c r="M279" s="68" t="s">
        <v>30</v>
      </c>
      <c r="N279" s="25" t="s">
        <v>30</v>
      </c>
      <c r="O279" s="25" t="s">
        <v>30</v>
      </c>
      <c r="P279" s="82" t="s">
        <v>30</v>
      </c>
      <c r="Q279" s="26" t="s">
        <v>30</v>
      </c>
      <c r="R279" s="25" t="s">
        <v>30</v>
      </c>
      <c r="S279" s="25" t="s">
        <v>30</v>
      </c>
      <c r="T279" s="25" t="s">
        <v>30</v>
      </c>
      <c r="U279" s="82" t="s">
        <v>30</v>
      </c>
      <c r="V279" s="18" t="s">
        <v>30</v>
      </c>
      <c r="W279" s="17" t="s">
        <v>30</v>
      </c>
      <c r="X279" s="17" t="s">
        <v>30</v>
      </c>
      <c r="Y279" s="17" t="s">
        <v>30</v>
      </c>
      <c r="Z279" s="16" t="s">
        <v>30</v>
      </c>
      <c r="AA279" s="18" t="s">
        <v>30</v>
      </c>
      <c r="AB279" s="17" t="s">
        <v>30</v>
      </c>
      <c r="AC279" s="17" t="s">
        <v>30</v>
      </c>
      <c r="AD279" s="17" t="s">
        <v>30</v>
      </c>
      <c r="AE279" s="16" t="s">
        <v>30</v>
      </c>
      <c r="AF279" s="18" t="s">
        <v>30</v>
      </c>
      <c r="AG279" s="17" t="s">
        <v>30</v>
      </c>
      <c r="AH279" s="17" t="s">
        <v>30</v>
      </c>
      <c r="AI279" s="17" t="s">
        <v>30</v>
      </c>
      <c r="AJ279" s="19" t="s">
        <v>30</v>
      </c>
      <c r="AK279" s="44" t="s">
        <v>30</v>
      </c>
      <c r="AL279" s="17" t="s">
        <v>30</v>
      </c>
      <c r="AM279" s="17" t="s">
        <v>30</v>
      </c>
      <c r="AN279" s="17" t="s">
        <v>30</v>
      </c>
      <c r="AO279" s="16" t="s">
        <v>30</v>
      </c>
      <c r="AP279" s="18" t="s">
        <v>30</v>
      </c>
      <c r="AQ279" s="17" t="s">
        <v>30</v>
      </c>
      <c r="AR279" s="17" t="s">
        <v>30</v>
      </c>
      <c r="AS279" s="17" t="s">
        <v>30</v>
      </c>
      <c r="AT279" s="16" t="s">
        <v>30</v>
      </c>
      <c r="AU279" s="18" t="s">
        <v>30</v>
      </c>
      <c r="AV279" s="17" t="s">
        <v>30</v>
      </c>
      <c r="AW279" s="17" t="s">
        <v>30</v>
      </c>
      <c r="AX279" s="17" t="s">
        <v>30</v>
      </c>
      <c r="AY279" s="16" t="s">
        <v>30</v>
      </c>
      <c r="AZ279" s="18" t="s">
        <v>30</v>
      </c>
      <c r="BA279" s="17" t="s">
        <v>30</v>
      </c>
      <c r="BB279" s="17" t="s">
        <v>30</v>
      </c>
      <c r="BC279" s="17" t="s">
        <v>30</v>
      </c>
      <c r="BD279" s="16" t="s">
        <v>30</v>
      </c>
      <c r="BE279" s="18" t="s">
        <v>30</v>
      </c>
      <c r="BF279" s="17" t="s">
        <v>30</v>
      </c>
      <c r="BG279" s="17" t="s">
        <v>30</v>
      </c>
      <c r="BH279" s="17" t="s">
        <v>30</v>
      </c>
      <c r="BI279" s="16" t="s">
        <v>30</v>
      </c>
      <c r="BJ279" s="18" t="s">
        <v>30</v>
      </c>
      <c r="BK279" s="17" t="s">
        <v>30</v>
      </c>
      <c r="BL279" s="17" t="s">
        <v>30</v>
      </c>
      <c r="BM279" s="17" t="s">
        <v>30</v>
      </c>
      <c r="BN279" s="16" t="s">
        <v>30</v>
      </c>
      <c r="BO279" s="86"/>
    </row>
    <row r="280" spans="1:67" x14ac:dyDescent="0.2">
      <c r="A280" s="61"/>
      <c r="B280" s="62"/>
      <c r="C280" s="102"/>
      <c r="D280" s="103"/>
      <c r="E280" s="103"/>
      <c r="F280" s="103"/>
      <c r="G280" s="103"/>
      <c r="H280" s="103"/>
      <c r="I280" s="119" t="b">
        <f t="shared" si="13"/>
        <v>0</v>
      </c>
      <c r="J280" s="68"/>
      <c r="K280" s="68"/>
      <c r="L280" s="26" t="s">
        <v>30</v>
      </c>
      <c r="M280" s="68" t="s">
        <v>30</v>
      </c>
      <c r="N280" s="25" t="s">
        <v>30</v>
      </c>
      <c r="O280" s="25" t="s">
        <v>30</v>
      </c>
      <c r="P280" s="82" t="s">
        <v>30</v>
      </c>
      <c r="Q280" s="26" t="s">
        <v>30</v>
      </c>
      <c r="R280" s="25" t="s">
        <v>30</v>
      </c>
      <c r="S280" s="25" t="s">
        <v>30</v>
      </c>
      <c r="T280" s="25" t="s">
        <v>30</v>
      </c>
      <c r="U280" s="82" t="s">
        <v>30</v>
      </c>
      <c r="V280" s="18" t="s">
        <v>30</v>
      </c>
      <c r="W280" s="17" t="s">
        <v>30</v>
      </c>
      <c r="X280" s="17" t="s">
        <v>30</v>
      </c>
      <c r="Y280" s="17" t="s">
        <v>30</v>
      </c>
      <c r="Z280" s="16" t="s">
        <v>30</v>
      </c>
      <c r="AA280" s="18" t="s">
        <v>30</v>
      </c>
      <c r="AB280" s="17" t="s">
        <v>30</v>
      </c>
      <c r="AC280" s="17" t="s">
        <v>30</v>
      </c>
      <c r="AD280" s="17" t="s">
        <v>30</v>
      </c>
      <c r="AE280" s="16" t="s">
        <v>30</v>
      </c>
      <c r="AF280" s="18" t="s">
        <v>30</v>
      </c>
      <c r="AG280" s="17" t="s">
        <v>30</v>
      </c>
      <c r="AH280" s="17" t="s">
        <v>30</v>
      </c>
      <c r="AI280" s="17" t="s">
        <v>30</v>
      </c>
      <c r="AJ280" s="19" t="s">
        <v>30</v>
      </c>
      <c r="AK280" s="44" t="s">
        <v>30</v>
      </c>
      <c r="AL280" s="17" t="s">
        <v>30</v>
      </c>
      <c r="AM280" s="17" t="s">
        <v>30</v>
      </c>
      <c r="AN280" s="17" t="s">
        <v>30</v>
      </c>
      <c r="AO280" s="16" t="s">
        <v>30</v>
      </c>
      <c r="AP280" s="18" t="s">
        <v>30</v>
      </c>
      <c r="AQ280" s="17" t="s">
        <v>30</v>
      </c>
      <c r="AR280" s="17" t="s">
        <v>30</v>
      </c>
      <c r="AS280" s="17" t="s">
        <v>30</v>
      </c>
      <c r="AT280" s="16" t="s">
        <v>30</v>
      </c>
      <c r="AU280" s="18" t="s">
        <v>30</v>
      </c>
      <c r="AV280" s="17" t="s">
        <v>30</v>
      </c>
      <c r="AW280" s="17" t="s">
        <v>30</v>
      </c>
      <c r="AX280" s="17" t="s">
        <v>30</v>
      </c>
      <c r="AY280" s="16" t="s">
        <v>30</v>
      </c>
      <c r="AZ280" s="18" t="s">
        <v>30</v>
      </c>
      <c r="BA280" s="17" t="s">
        <v>30</v>
      </c>
      <c r="BB280" s="17" t="s">
        <v>30</v>
      </c>
      <c r="BC280" s="17" t="s">
        <v>30</v>
      </c>
      <c r="BD280" s="16" t="s">
        <v>30</v>
      </c>
      <c r="BE280" s="18" t="s">
        <v>30</v>
      </c>
      <c r="BF280" s="17" t="s">
        <v>30</v>
      </c>
      <c r="BG280" s="17" t="s">
        <v>30</v>
      </c>
      <c r="BH280" s="17" t="s">
        <v>30</v>
      </c>
      <c r="BI280" s="16" t="s">
        <v>30</v>
      </c>
      <c r="BJ280" s="18" t="s">
        <v>30</v>
      </c>
      <c r="BK280" s="17" t="s">
        <v>30</v>
      </c>
      <c r="BL280" s="17" t="s">
        <v>30</v>
      </c>
      <c r="BM280" s="17" t="s">
        <v>30</v>
      </c>
      <c r="BN280" s="16" t="s">
        <v>30</v>
      </c>
      <c r="BO280" s="86"/>
    </row>
    <row r="281" spans="1:67" x14ac:dyDescent="0.2">
      <c r="A281" s="61"/>
      <c r="B281" s="62"/>
      <c r="C281" s="102"/>
      <c r="D281" s="103"/>
      <c r="E281" s="103"/>
      <c r="F281" s="103"/>
      <c r="G281" s="103"/>
      <c r="H281" s="103"/>
      <c r="I281" s="119" t="b">
        <f t="shared" si="13"/>
        <v>0</v>
      </c>
      <c r="J281" s="68"/>
      <c r="K281" s="68"/>
      <c r="L281" s="26" t="s">
        <v>30</v>
      </c>
      <c r="M281" s="68" t="s">
        <v>30</v>
      </c>
      <c r="N281" s="25" t="s">
        <v>30</v>
      </c>
      <c r="O281" s="25" t="s">
        <v>30</v>
      </c>
      <c r="P281" s="82" t="s">
        <v>30</v>
      </c>
      <c r="Q281" s="26" t="s">
        <v>30</v>
      </c>
      <c r="R281" s="25" t="s">
        <v>30</v>
      </c>
      <c r="S281" s="25" t="s">
        <v>30</v>
      </c>
      <c r="T281" s="25" t="s">
        <v>30</v>
      </c>
      <c r="U281" s="82" t="s">
        <v>30</v>
      </c>
      <c r="V281" s="18" t="s">
        <v>30</v>
      </c>
      <c r="W281" s="17" t="s">
        <v>30</v>
      </c>
      <c r="X281" s="17" t="s">
        <v>30</v>
      </c>
      <c r="Y281" s="17" t="s">
        <v>30</v>
      </c>
      <c r="Z281" s="16" t="s">
        <v>30</v>
      </c>
      <c r="AA281" s="18" t="s">
        <v>30</v>
      </c>
      <c r="AB281" s="17" t="s">
        <v>30</v>
      </c>
      <c r="AC281" s="17" t="s">
        <v>30</v>
      </c>
      <c r="AD281" s="17" t="s">
        <v>30</v>
      </c>
      <c r="AE281" s="16" t="s">
        <v>30</v>
      </c>
      <c r="AF281" s="18" t="s">
        <v>30</v>
      </c>
      <c r="AG281" s="17" t="s">
        <v>30</v>
      </c>
      <c r="AH281" s="17" t="s">
        <v>30</v>
      </c>
      <c r="AI281" s="17" t="s">
        <v>30</v>
      </c>
      <c r="AJ281" s="19" t="s">
        <v>30</v>
      </c>
      <c r="AK281" s="44" t="s">
        <v>30</v>
      </c>
      <c r="AL281" s="17" t="s">
        <v>30</v>
      </c>
      <c r="AM281" s="17" t="s">
        <v>30</v>
      </c>
      <c r="AN281" s="17" t="s">
        <v>30</v>
      </c>
      <c r="AO281" s="16" t="s">
        <v>30</v>
      </c>
      <c r="AP281" s="18" t="s">
        <v>30</v>
      </c>
      <c r="AQ281" s="17" t="s">
        <v>30</v>
      </c>
      <c r="AR281" s="17" t="s">
        <v>30</v>
      </c>
      <c r="AS281" s="17" t="s">
        <v>30</v>
      </c>
      <c r="AT281" s="16" t="s">
        <v>30</v>
      </c>
      <c r="AU281" s="18" t="s">
        <v>30</v>
      </c>
      <c r="AV281" s="17" t="s">
        <v>30</v>
      </c>
      <c r="AW281" s="17" t="s">
        <v>30</v>
      </c>
      <c r="AX281" s="17" t="s">
        <v>30</v>
      </c>
      <c r="AY281" s="16" t="s">
        <v>30</v>
      </c>
      <c r="AZ281" s="18" t="s">
        <v>30</v>
      </c>
      <c r="BA281" s="17" t="s">
        <v>30</v>
      </c>
      <c r="BB281" s="17" t="s">
        <v>30</v>
      </c>
      <c r="BC281" s="17" t="s">
        <v>30</v>
      </c>
      <c r="BD281" s="16" t="s">
        <v>30</v>
      </c>
      <c r="BE281" s="18" t="s">
        <v>30</v>
      </c>
      <c r="BF281" s="17" t="s">
        <v>30</v>
      </c>
      <c r="BG281" s="17" t="s">
        <v>30</v>
      </c>
      <c r="BH281" s="17" t="s">
        <v>30</v>
      </c>
      <c r="BI281" s="16" t="s">
        <v>30</v>
      </c>
      <c r="BJ281" s="18" t="s">
        <v>30</v>
      </c>
      <c r="BK281" s="17" t="s">
        <v>30</v>
      </c>
      <c r="BL281" s="17" t="s">
        <v>30</v>
      </c>
      <c r="BM281" s="17" t="s">
        <v>30</v>
      </c>
      <c r="BN281" s="16" t="s">
        <v>30</v>
      </c>
      <c r="BO281" s="86"/>
    </row>
    <row r="282" spans="1:67" x14ac:dyDescent="0.2">
      <c r="A282" s="61"/>
      <c r="B282" s="62"/>
      <c r="C282" s="102"/>
      <c r="D282" s="103"/>
      <c r="E282" s="103"/>
      <c r="F282" s="103"/>
      <c r="G282" s="103"/>
      <c r="H282" s="103"/>
      <c r="I282" s="119" t="b">
        <f t="shared" si="13"/>
        <v>0</v>
      </c>
      <c r="J282" s="68"/>
      <c r="K282" s="68"/>
      <c r="L282" s="26" t="s">
        <v>30</v>
      </c>
      <c r="M282" s="68" t="s">
        <v>30</v>
      </c>
      <c r="N282" s="25" t="s">
        <v>30</v>
      </c>
      <c r="O282" s="25" t="s">
        <v>30</v>
      </c>
      <c r="P282" s="82" t="s">
        <v>30</v>
      </c>
      <c r="Q282" s="26" t="s">
        <v>30</v>
      </c>
      <c r="R282" s="25" t="s">
        <v>30</v>
      </c>
      <c r="S282" s="25" t="s">
        <v>30</v>
      </c>
      <c r="T282" s="25" t="s">
        <v>30</v>
      </c>
      <c r="U282" s="82" t="s">
        <v>30</v>
      </c>
      <c r="V282" s="18" t="s">
        <v>30</v>
      </c>
      <c r="W282" s="17" t="s">
        <v>30</v>
      </c>
      <c r="X282" s="17" t="s">
        <v>30</v>
      </c>
      <c r="Y282" s="17" t="s">
        <v>30</v>
      </c>
      <c r="Z282" s="16" t="s">
        <v>30</v>
      </c>
      <c r="AA282" s="18" t="s">
        <v>30</v>
      </c>
      <c r="AB282" s="17" t="s">
        <v>30</v>
      </c>
      <c r="AC282" s="17" t="s">
        <v>30</v>
      </c>
      <c r="AD282" s="17" t="s">
        <v>30</v>
      </c>
      <c r="AE282" s="16" t="s">
        <v>30</v>
      </c>
      <c r="AF282" s="18" t="s">
        <v>30</v>
      </c>
      <c r="AG282" s="17" t="s">
        <v>30</v>
      </c>
      <c r="AH282" s="17" t="s">
        <v>30</v>
      </c>
      <c r="AI282" s="17" t="s">
        <v>30</v>
      </c>
      <c r="AJ282" s="19" t="s">
        <v>30</v>
      </c>
      <c r="AK282" s="44" t="s">
        <v>30</v>
      </c>
      <c r="AL282" s="17" t="s">
        <v>30</v>
      </c>
      <c r="AM282" s="17" t="s">
        <v>30</v>
      </c>
      <c r="AN282" s="17" t="s">
        <v>30</v>
      </c>
      <c r="AO282" s="16" t="s">
        <v>30</v>
      </c>
      <c r="AP282" s="18" t="s">
        <v>30</v>
      </c>
      <c r="AQ282" s="17" t="s">
        <v>30</v>
      </c>
      <c r="AR282" s="17" t="s">
        <v>30</v>
      </c>
      <c r="AS282" s="17" t="s">
        <v>30</v>
      </c>
      <c r="AT282" s="16" t="s">
        <v>30</v>
      </c>
      <c r="AU282" s="18" t="s">
        <v>30</v>
      </c>
      <c r="AV282" s="17" t="s">
        <v>30</v>
      </c>
      <c r="AW282" s="17" t="s">
        <v>30</v>
      </c>
      <c r="AX282" s="17" t="s">
        <v>30</v>
      </c>
      <c r="AY282" s="16" t="s">
        <v>30</v>
      </c>
      <c r="AZ282" s="18" t="s">
        <v>30</v>
      </c>
      <c r="BA282" s="17" t="s">
        <v>30</v>
      </c>
      <c r="BB282" s="17" t="s">
        <v>30</v>
      </c>
      <c r="BC282" s="17" t="s">
        <v>30</v>
      </c>
      <c r="BD282" s="16" t="s">
        <v>30</v>
      </c>
      <c r="BE282" s="18" t="s">
        <v>30</v>
      </c>
      <c r="BF282" s="17" t="s">
        <v>30</v>
      </c>
      <c r="BG282" s="17" t="s">
        <v>30</v>
      </c>
      <c r="BH282" s="17" t="s">
        <v>30</v>
      </c>
      <c r="BI282" s="16" t="s">
        <v>30</v>
      </c>
      <c r="BJ282" s="18" t="s">
        <v>30</v>
      </c>
      <c r="BK282" s="17" t="s">
        <v>30</v>
      </c>
      <c r="BL282" s="17" t="s">
        <v>30</v>
      </c>
      <c r="BM282" s="17" t="s">
        <v>30</v>
      </c>
      <c r="BN282" s="16" t="s">
        <v>30</v>
      </c>
      <c r="BO282" s="86"/>
    </row>
    <row r="283" spans="1:67" x14ac:dyDescent="0.2">
      <c r="A283" s="61"/>
      <c r="B283" s="62"/>
      <c r="C283" s="102"/>
      <c r="D283" s="103"/>
      <c r="E283" s="103"/>
      <c r="F283" s="103"/>
      <c r="G283" s="103"/>
      <c r="H283" s="103"/>
      <c r="I283" s="119" t="b">
        <f t="shared" si="13"/>
        <v>0</v>
      </c>
      <c r="J283" s="68"/>
      <c r="K283" s="68"/>
      <c r="L283" s="26" t="s">
        <v>30</v>
      </c>
      <c r="M283" s="68" t="s">
        <v>30</v>
      </c>
      <c r="N283" s="25" t="s">
        <v>30</v>
      </c>
      <c r="O283" s="25" t="s">
        <v>30</v>
      </c>
      <c r="P283" s="82" t="s">
        <v>30</v>
      </c>
      <c r="Q283" s="26" t="s">
        <v>30</v>
      </c>
      <c r="R283" s="25" t="s">
        <v>30</v>
      </c>
      <c r="S283" s="25" t="s">
        <v>30</v>
      </c>
      <c r="T283" s="25" t="s">
        <v>30</v>
      </c>
      <c r="U283" s="82" t="s">
        <v>30</v>
      </c>
      <c r="V283" s="18" t="s">
        <v>30</v>
      </c>
      <c r="W283" s="17" t="s">
        <v>30</v>
      </c>
      <c r="X283" s="17" t="s">
        <v>30</v>
      </c>
      <c r="Y283" s="17" t="s">
        <v>30</v>
      </c>
      <c r="Z283" s="16" t="s">
        <v>30</v>
      </c>
      <c r="AA283" s="18" t="s">
        <v>30</v>
      </c>
      <c r="AB283" s="17" t="s">
        <v>30</v>
      </c>
      <c r="AC283" s="17" t="s">
        <v>30</v>
      </c>
      <c r="AD283" s="17" t="s">
        <v>30</v>
      </c>
      <c r="AE283" s="16" t="s">
        <v>30</v>
      </c>
      <c r="AF283" s="18" t="s">
        <v>30</v>
      </c>
      <c r="AG283" s="17" t="s">
        <v>30</v>
      </c>
      <c r="AH283" s="17" t="s">
        <v>30</v>
      </c>
      <c r="AI283" s="17" t="s">
        <v>30</v>
      </c>
      <c r="AJ283" s="19" t="s">
        <v>30</v>
      </c>
      <c r="AK283" s="44" t="s">
        <v>30</v>
      </c>
      <c r="AL283" s="17" t="s">
        <v>30</v>
      </c>
      <c r="AM283" s="17" t="s">
        <v>30</v>
      </c>
      <c r="AN283" s="17" t="s">
        <v>30</v>
      </c>
      <c r="AO283" s="16" t="s">
        <v>30</v>
      </c>
      <c r="AP283" s="18" t="s">
        <v>30</v>
      </c>
      <c r="AQ283" s="17" t="s">
        <v>30</v>
      </c>
      <c r="AR283" s="17" t="s">
        <v>30</v>
      </c>
      <c r="AS283" s="17" t="s">
        <v>30</v>
      </c>
      <c r="AT283" s="16" t="s">
        <v>30</v>
      </c>
      <c r="AU283" s="18" t="s">
        <v>30</v>
      </c>
      <c r="AV283" s="17" t="s">
        <v>30</v>
      </c>
      <c r="AW283" s="17" t="s">
        <v>30</v>
      </c>
      <c r="AX283" s="17" t="s">
        <v>30</v>
      </c>
      <c r="AY283" s="16" t="s">
        <v>30</v>
      </c>
      <c r="AZ283" s="18" t="s">
        <v>30</v>
      </c>
      <c r="BA283" s="17" t="s">
        <v>30</v>
      </c>
      <c r="BB283" s="17" t="s">
        <v>30</v>
      </c>
      <c r="BC283" s="17" t="s">
        <v>30</v>
      </c>
      <c r="BD283" s="16" t="s">
        <v>30</v>
      </c>
      <c r="BE283" s="18" t="s">
        <v>30</v>
      </c>
      <c r="BF283" s="17" t="s">
        <v>30</v>
      </c>
      <c r="BG283" s="17" t="s">
        <v>30</v>
      </c>
      <c r="BH283" s="17" t="s">
        <v>30</v>
      </c>
      <c r="BI283" s="16" t="s">
        <v>30</v>
      </c>
      <c r="BJ283" s="18" t="s">
        <v>30</v>
      </c>
      <c r="BK283" s="17" t="s">
        <v>30</v>
      </c>
      <c r="BL283" s="17" t="s">
        <v>30</v>
      </c>
      <c r="BM283" s="17" t="s">
        <v>30</v>
      </c>
      <c r="BN283" s="16" t="s">
        <v>30</v>
      </c>
      <c r="BO283" s="86"/>
    </row>
    <row r="284" spans="1:67" x14ac:dyDescent="0.2">
      <c r="A284" s="61"/>
      <c r="B284" s="62"/>
      <c r="C284" s="102"/>
      <c r="D284" s="103"/>
      <c r="E284" s="103"/>
      <c r="F284" s="103"/>
      <c r="G284" s="103"/>
      <c r="H284" s="103"/>
      <c r="I284" s="119" t="b">
        <f t="shared" si="13"/>
        <v>0</v>
      </c>
      <c r="J284" s="68"/>
      <c r="K284" s="68"/>
      <c r="L284" s="26" t="s">
        <v>30</v>
      </c>
      <c r="M284" s="68" t="s">
        <v>30</v>
      </c>
      <c r="N284" s="25" t="s">
        <v>30</v>
      </c>
      <c r="O284" s="25" t="s">
        <v>30</v>
      </c>
      <c r="P284" s="82" t="s">
        <v>30</v>
      </c>
      <c r="Q284" s="26" t="s">
        <v>30</v>
      </c>
      <c r="R284" s="25" t="s">
        <v>30</v>
      </c>
      <c r="S284" s="25" t="s">
        <v>30</v>
      </c>
      <c r="T284" s="25" t="s">
        <v>30</v>
      </c>
      <c r="U284" s="82" t="s">
        <v>30</v>
      </c>
      <c r="V284" s="18" t="s">
        <v>30</v>
      </c>
      <c r="W284" s="17" t="s">
        <v>30</v>
      </c>
      <c r="X284" s="17" t="s">
        <v>30</v>
      </c>
      <c r="Y284" s="17" t="s">
        <v>30</v>
      </c>
      <c r="Z284" s="16" t="s">
        <v>30</v>
      </c>
      <c r="AA284" s="18" t="s">
        <v>30</v>
      </c>
      <c r="AB284" s="17" t="s">
        <v>30</v>
      </c>
      <c r="AC284" s="17" t="s">
        <v>30</v>
      </c>
      <c r="AD284" s="17" t="s">
        <v>30</v>
      </c>
      <c r="AE284" s="16" t="s">
        <v>30</v>
      </c>
      <c r="AF284" s="18" t="s">
        <v>30</v>
      </c>
      <c r="AG284" s="17" t="s">
        <v>30</v>
      </c>
      <c r="AH284" s="17" t="s">
        <v>30</v>
      </c>
      <c r="AI284" s="17" t="s">
        <v>30</v>
      </c>
      <c r="AJ284" s="19" t="s">
        <v>30</v>
      </c>
      <c r="AK284" s="44" t="s">
        <v>30</v>
      </c>
      <c r="AL284" s="17" t="s">
        <v>30</v>
      </c>
      <c r="AM284" s="17" t="s">
        <v>30</v>
      </c>
      <c r="AN284" s="17" t="s">
        <v>30</v>
      </c>
      <c r="AO284" s="16" t="s">
        <v>30</v>
      </c>
      <c r="AP284" s="18" t="s">
        <v>30</v>
      </c>
      <c r="AQ284" s="17" t="s">
        <v>30</v>
      </c>
      <c r="AR284" s="17" t="s">
        <v>30</v>
      </c>
      <c r="AS284" s="17" t="s">
        <v>30</v>
      </c>
      <c r="AT284" s="16" t="s">
        <v>30</v>
      </c>
      <c r="AU284" s="18" t="s">
        <v>30</v>
      </c>
      <c r="AV284" s="17" t="s">
        <v>30</v>
      </c>
      <c r="AW284" s="17" t="s">
        <v>30</v>
      </c>
      <c r="AX284" s="17" t="s">
        <v>30</v>
      </c>
      <c r="AY284" s="16" t="s">
        <v>30</v>
      </c>
      <c r="AZ284" s="18" t="s">
        <v>30</v>
      </c>
      <c r="BA284" s="17" t="s">
        <v>30</v>
      </c>
      <c r="BB284" s="17" t="s">
        <v>30</v>
      </c>
      <c r="BC284" s="17" t="s">
        <v>30</v>
      </c>
      <c r="BD284" s="16" t="s">
        <v>30</v>
      </c>
      <c r="BE284" s="18" t="s">
        <v>30</v>
      </c>
      <c r="BF284" s="17" t="s">
        <v>30</v>
      </c>
      <c r="BG284" s="17" t="s">
        <v>30</v>
      </c>
      <c r="BH284" s="17" t="s">
        <v>30</v>
      </c>
      <c r="BI284" s="16" t="s">
        <v>30</v>
      </c>
      <c r="BJ284" s="18" t="s">
        <v>30</v>
      </c>
      <c r="BK284" s="17" t="s">
        <v>30</v>
      </c>
      <c r="BL284" s="17" t="s">
        <v>30</v>
      </c>
      <c r="BM284" s="17" t="s">
        <v>30</v>
      </c>
      <c r="BN284" s="16" t="s">
        <v>30</v>
      </c>
      <c r="BO284" s="86"/>
    </row>
    <row r="285" spans="1:67" x14ac:dyDescent="0.2">
      <c r="A285" s="61"/>
      <c r="B285" s="62"/>
      <c r="C285" s="102"/>
      <c r="D285" s="103"/>
      <c r="E285" s="103"/>
      <c r="F285" s="103"/>
      <c r="G285" s="103"/>
      <c r="H285" s="103"/>
      <c r="I285" s="119" t="b">
        <f t="shared" si="13"/>
        <v>0</v>
      </c>
      <c r="J285" s="68"/>
      <c r="K285" s="68"/>
      <c r="L285" s="26" t="s">
        <v>30</v>
      </c>
      <c r="M285" s="68" t="s">
        <v>30</v>
      </c>
      <c r="N285" s="25" t="s">
        <v>30</v>
      </c>
      <c r="O285" s="25" t="s">
        <v>30</v>
      </c>
      <c r="P285" s="82" t="s">
        <v>30</v>
      </c>
      <c r="Q285" s="26" t="s">
        <v>30</v>
      </c>
      <c r="R285" s="25" t="s">
        <v>30</v>
      </c>
      <c r="S285" s="25" t="s">
        <v>30</v>
      </c>
      <c r="T285" s="25" t="s">
        <v>30</v>
      </c>
      <c r="U285" s="82" t="s">
        <v>30</v>
      </c>
      <c r="V285" s="18" t="s">
        <v>30</v>
      </c>
      <c r="W285" s="17" t="s">
        <v>30</v>
      </c>
      <c r="X285" s="17" t="s">
        <v>30</v>
      </c>
      <c r="Y285" s="17" t="s">
        <v>30</v>
      </c>
      <c r="Z285" s="16" t="s">
        <v>30</v>
      </c>
      <c r="AA285" s="18" t="s">
        <v>30</v>
      </c>
      <c r="AB285" s="17" t="s">
        <v>30</v>
      </c>
      <c r="AC285" s="17" t="s">
        <v>30</v>
      </c>
      <c r="AD285" s="17" t="s">
        <v>30</v>
      </c>
      <c r="AE285" s="16" t="s">
        <v>30</v>
      </c>
      <c r="AF285" s="18" t="s">
        <v>30</v>
      </c>
      <c r="AG285" s="17" t="s">
        <v>30</v>
      </c>
      <c r="AH285" s="17" t="s">
        <v>30</v>
      </c>
      <c r="AI285" s="17" t="s">
        <v>30</v>
      </c>
      <c r="AJ285" s="19" t="s">
        <v>30</v>
      </c>
      <c r="AK285" s="44" t="s">
        <v>30</v>
      </c>
      <c r="AL285" s="17" t="s">
        <v>30</v>
      </c>
      <c r="AM285" s="17" t="s">
        <v>30</v>
      </c>
      <c r="AN285" s="17" t="s">
        <v>30</v>
      </c>
      <c r="AO285" s="16" t="s">
        <v>30</v>
      </c>
      <c r="AP285" s="18" t="s">
        <v>30</v>
      </c>
      <c r="AQ285" s="17" t="s">
        <v>30</v>
      </c>
      <c r="AR285" s="17" t="s">
        <v>30</v>
      </c>
      <c r="AS285" s="17" t="s">
        <v>30</v>
      </c>
      <c r="AT285" s="16" t="s">
        <v>30</v>
      </c>
      <c r="AU285" s="18" t="s">
        <v>30</v>
      </c>
      <c r="AV285" s="17" t="s">
        <v>30</v>
      </c>
      <c r="AW285" s="17" t="s">
        <v>30</v>
      </c>
      <c r="AX285" s="17" t="s">
        <v>30</v>
      </c>
      <c r="AY285" s="16" t="s">
        <v>30</v>
      </c>
      <c r="AZ285" s="18" t="s">
        <v>30</v>
      </c>
      <c r="BA285" s="17" t="s">
        <v>30</v>
      </c>
      <c r="BB285" s="17" t="s">
        <v>30</v>
      </c>
      <c r="BC285" s="17" t="s">
        <v>30</v>
      </c>
      <c r="BD285" s="16" t="s">
        <v>30</v>
      </c>
      <c r="BE285" s="18" t="s">
        <v>30</v>
      </c>
      <c r="BF285" s="17" t="s">
        <v>30</v>
      </c>
      <c r="BG285" s="17" t="s">
        <v>30</v>
      </c>
      <c r="BH285" s="17" t="s">
        <v>30</v>
      </c>
      <c r="BI285" s="16" t="s">
        <v>30</v>
      </c>
      <c r="BJ285" s="18" t="s">
        <v>30</v>
      </c>
      <c r="BK285" s="17" t="s">
        <v>30</v>
      </c>
      <c r="BL285" s="17" t="s">
        <v>30</v>
      </c>
      <c r="BM285" s="17" t="s">
        <v>30</v>
      </c>
      <c r="BN285" s="16" t="s">
        <v>30</v>
      </c>
      <c r="BO285" s="86"/>
    </row>
    <row r="286" spans="1:67" x14ac:dyDescent="0.2">
      <c r="A286" s="61"/>
      <c r="B286" s="62"/>
      <c r="C286" s="102"/>
      <c r="D286" s="103"/>
      <c r="E286" s="103"/>
      <c r="F286" s="103"/>
      <c r="G286" s="103"/>
      <c r="H286" s="103"/>
      <c r="I286" s="119" t="b">
        <f t="shared" si="13"/>
        <v>0</v>
      </c>
      <c r="J286" s="68"/>
      <c r="K286" s="68"/>
      <c r="L286" s="26" t="s">
        <v>30</v>
      </c>
      <c r="M286" s="68" t="s">
        <v>30</v>
      </c>
      <c r="N286" s="25" t="s">
        <v>30</v>
      </c>
      <c r="O286" s="25" t="s">
        <v>30</v>
      </c>
      <c r="P286" s="82" t="s">
        <v>30</v>
      </c>
      <c r="Q286" s="26" t="s">
        <v>30</v>
      </c>
      <c r="R286" s="25" t="s">
        <v>30</v>
      </c>
      <c r="S286" s="25" t="s">
        <v>30</v>
      </c>
      <c r="T286" s="25" t="s">
        <v>30</v>
      </c>
      <c r="U286" s="82" t="s">
        <v>30</v>
      </c>
      <c r="V286" s="18" t="s">
        <v>30</v>
      </c>
      <c r="W286" s="17" t="s">
        <v>30</v>
      </c>
      <c r="X286" s="17" t="s">
        <v>30</v>
      </c>
      <c r="Y286" s="17" t="s">
        <v>30</v>
      </c>
      <c r="Z286" s="16" t="s">
        <v>30</v>
      </c>
      <c r="AA286" s="18" t="s">
        <v>30</v>
      </c>
      <c r="AB286" s="17" t="s">
        <v>30</v>
      </c>
      <c r="AC286" s="17" t="s">
        <v>30</v>
      </c>
      <c r="AD286" s="17" t="s">
        <v>30</v>
      </c>
      <c r="AE286" s="16" t="s">
        <v>30</v>
      </c>
      <c r="AF286" s="18" t="s">
        <v>30</v>
      </c>
      <c r="AG286" s="17" t="s">
        <v>30</v>
      </c>
      <c r="AH286" s="17" t="s">
        <v>30</v>
      </c>
      <c r="AI286" s="17" t="s">
        <v>30</v>
      </c>
      <c r="AJ286" s="19" t="s">
        <v>30</v>
      </c>
      <c r="AK286" s="44" t="s">
        <v>30</v>
      </c>
      <c r="AL286" s="17" t="s">
        <v>30</v>
      </c>
      <c r="AM286" s="17" t="s">
        <v>30</v>
      </c>
      <c r="AN286" s="17" t="s">
        <v>30</v>
      </c>
      <c r="AO286" s="16" t="s">
        <v>30</v>
      </c>
      <c r="AP286" s="18" t="s">
        <v>30</v>
      </c>
      <c r="AQ286" s="17" t="s">
        <v>30</v>
      </c>
      <c r="AR286" s="17" t="s">
        <v>30</v>
      </c>
      <c r="AS286" s="17" t="s">
        <v>30</v>
      </c>
      <c r="AT286" s="16" t="s">
        <v>30</v>
      </c>
      <c r="AU286" s="18" t="s">
        <v>30</v>
      </c>
      <c r="AV286" s="17" t="s">
        <v>30</v>
      </c>
      <c r="AW286" s="17" t="s">
        <v>30</v>
      </c>
      <c r="AX286" s="17" t="s">
        <v>30</v>
      </c>
      <c r="AY286" s="16" t="s">
        <v>30</v>
      </c>
      <c r="AZ286" s="18" t="s">
        <v>30</v>
      </c>
      <c r="BA286" s="17" t="s">
        <v>30</v>
      </c>
      <c r="BB286" s="17" t="s">
        <v>30</v>
      </c>
      <c r="BC286" s="17" t="s">
        <v>30</v>
      </c>
      <c r="BD286" s="16" t="s">
        <v>30</v>
      </c>
      <c r="BE286" s="18" t="s">
        <v>30</v>
      </c>
      <c r="BF286" s="17" t="s">
        <v>30</v>
      </c>
      <c r="BG286" s="17" t="s">
        <v>30</v>
      </c>
      <c r="BH286" s="17" t="s">
        <v>30</v>
      </c>
      <c r="BI286" s="16" t="s">
        <v>30</v>
      </c>
      <c r="BJ286" s="18" t="s">
        <v>30</v>
      </c>
      <c r="BK286" s="17" t="s">
        <v>30</v>
      </c>
      <c r="BL286" s="17" t="s">
        <v>30</v>
      </c>
      <c r="BM286" s="17" t="s">
        <v>30</v>
      </c>
      <c r="BN286" s="16" t="s">
        <v>30</v>
      </c>
      <c r="BO286" s="86"/>
    </row>
    <row r="287" spans="1:67" x14ac:dyDescent="0.2">
      <c r="A287" s="61"/>
      <c r="B287" s="62"/>
      <c r="C287" s="102"/>
      <c r="D287" s="103"/>
      <c r="E287" s="103"/>
      <c r="F287" s="103"/>
      <c r="G287" s="103"/>
      <c r="H287" s="103"/>
      <c r="I287" s="119" t="b">
        <f t="shared" si="13"/>
        <v>0</v>
      </c>
      <c r="J287" s="68"/>
      <c r="K287" s="68"/>
      <c r="L287" s="26" t="s">
        <v>30</v>
      </c>
      <c r="M287" s="68" t="s">
        <v>30</v>
      </c>
      <c r="N287" s="25" t="s">
        <v>30</v>
      </c>
      <c r="O287" s="25" t="s">
        <v>30</v>
      </c>
      <c r="P287" s="82" t="s">
        <v>30</v>
      </c>
      <c r="Q287" s="26" t="s">
        <v>30</v>
      </c>
      <c r="R287" s="25" t="s">
        <v>30</v>
      </c>
      <c r="S287" s="25" t="s">
        <v>30</v>
      </c>
      <c r="T287" s="25" t="s">
        <v>30</v>
      </c>
      <c r="U287" s="82" t="s">
        <v>30</v>
      </c>
      <c r="V287" s="18" t="s">
        <v>30</v>
      </c>
      <c r="W287" s="17" t="s">
        <v>30</v>
      </c>
      <c r="X287" s="17" t="s">
        <v>30</v>
      </c>
      <c r="Y287" s="17" t="s">
        <v>30</v>
      </c>
      <c r="Z287" s="16" t="s">
        <v>30</v>
      </c>
      <c r="AA287" s="18" t="s">
        <v>30</v>
      </c>
      <c r="AB287" s="17" t="s">
        <v>30</v>
      </c>
      <c r="AC287" s="17" t="s">
        <v>30</v>
      </c>
      <c r="AD287" s="17" t="s">
        <v>30</v>
      </c>
      <c r="AE287" s="16" t="s">
        <v>30</v>
      </c>
      <c r="AF287" s="18" t="s">
        <v>30</v>
      </c>
      <c r="AG287" s="17" t="s">
        <v>30</v>
      </c>
      <c r="AH287" s="17" t="s">
        <v>30</v>
      </c>
      <c r="AI287" s="17" t="s">
        <v>30</v>
      </c>
      <c r="AJ287" s="19" t="s">
        <v>30</v>
      </c>
      <c r="AK287" s="44" t="s">
        <v>30</v>
      </c>
      <c r="AL287" s="17" t="s">
        <v>30</v>
      </c>
      <c r="AM287" s="17" t="s">
        <v>30</v>
      </c>
      <c r="AN287" s="17" t="s">
        <v>30</v>
      </c>
      <c r="AO287" s="16" t="s">
        <v>30</v>
      </c>
      <c r="AP287" s="18" t="s">
        <v>30</v>
      </c>
      <c r="AQ287" s="17" t="s">
        <v>30</v>
      </c>
      <c r="AR287" s="17" t="s">
        <v>30</v>
      </c>
      <c r="AS287" s="17" t="s">
        <v>30</v>
      </c>
      <c r="AT287" s="16" t="s">
        <v>30</v>
      </c>
      <c r="AU287" s="18" t="s">
        <v>30</v>
      </c>
      <c r="AV287" s="17" t="s">
        <v>30</v>
      </c>
      <c r="AW287" s="17" t="s">
        <v>30</v>
      </c>
      <c r="AX287" s="17" t="s">
        <v>30</v>
      </c>
      <c r="AY287" s="16" t="s">
        <v>30</v>
      </c>
      <c r="AZ287" s="18" t="s">
        <v>30</v>
      </c>
      <c r="BA287" s="17" t="s">
        <v>30</v>
      </c>
      <c r="BB287" s="17" t="s">
        <v>30</v>
      </c>
      <c r="BC287" s="17" t="s">
        <v>30</v>
      </c>
      <c r="BD287" s="16" t="s">
        <v>30</v>
      </c>
      <c r="BE287" s="18" t="s">
        <v>30</v>
      </c>
      <c r="BF287" s="17" t="s">
        <v>30</v>
      </c>
      <c r="BG287" s="17" t="s">
        <v>30</v>
      </c>
      <c r="BH287" s="17" t="s">
        <v>30</v>
      </c>
      <c r="BI287" s="16" t="s">
        <v>30</v>
      </c>
      <c r="BJ287" s="18" t="s">
        <v>30</v>
      </c>
      <c r="BK287" s="17" t="s">
        <v>30</v>
      </c>
      <c r="BL287" s="17" t="s">
        <v>30</v>
      </c>
      <c r="BM287" s="17" t="s">
        <v>30</v>
      </c>
      <c r="BN287" s="16" t="s">
        <v>30</v>
      </c>
      <c r="BO287" s="86"/>
    </row>
    <row r="288" spans="1:67" x14ac:dyDescent="0.2">
      <c r="A288" s="61"/>
      <c r="B288" s="62"/>
      <c r="C288" s="102"/>
      <c r="D288" s="103"/>
      <c r="E288" s="103"/>
      <c r="F288" s="103"/>
      <c r="G288" s="103"/>
      <c r="H288" s="103"/>
      <c r="I288" s="119" t="b">
        <f t="shared" si="13"/>
        <v>0</v>
      </c>
      <c r="J288" s="68"/>
      <c r="K288" s="68"/>
      <c r="L288" s="26" t="s">
        <v>30</v>
      </c>
      <c r="M288" s="68" t="s">
        <v>30</v>
      </c>
      <c r="N288" s="25" t="s">
        <v>30</v>
      </c>
      <c r="O288" s="25" t="s">
        <v>30</v>
      </c>
      <c r="P288" s="82" t="s">
        <v>30</v>
      </c>
      <c r="Q288" s="26" t="s">
        <v>30</v>
      </c>
      <c r="R288" s="25" t="s">
        <v>30</v>
      </c>
      <c r="S288" s="25" t="s">
        <v>30</v>
      </c>
      <c r="T288" s="25" t="s">
        <v>30</v>
      </c>
      <c r="U288" s="82" t="s">
        <v>30</v>
      </c>
      <c r="V288" s="18" t="s">
        <v>30</v>
      </c>
      <c r="W288" s="17" t="s">
        <v>30</v>
      </c>
      <c r="X288" s="17" t="s">
        <v>30</v>
      </c>
      <c r="Y288" s="17" t="s">
        <v>30</v>
      </c>
      <c r="Z288" s="16" t="s">
        <v>30</v>
      </c>
      <c r="AA288" s="18" t="s">
        <v>30</v>
      </c>
      <c r="AB288" s="17" t="s">
        <v>30</v>
      </c>
      <c r="AC288" s="17" t="s">
        <v>30</v>
      </c>
      <c r="AD288" s="17" t="s">
        <v>30</v>
      </c>
      <c r="AE288" s="16" t="s">
        <v>30</v>
      </c>
      <c r="AF288" s="18" t="s">
        <v>30</v>
      </c>
      <c r="AG288" s="17" t="s">
        <v>30</v>
      </c>
      <c r="AH288" s="17" t="s">
        <v>30</v>
      </c>
      <c r="AI288" s="17" t="s">
        <v>30</v>
      </c>
      <c r="AJ288" s="19" t="s">
        <v>30</v>
      </c>
      <c r="AK288" s="44" t="s">
        <v>30</v>
      </c>
      <c r="AL288" s="17" t="s">
        <v>30</v>
      </c>
      <c r="AM288" s="17" t="s">
        <v>30</v>
      </c>
      <c r="AN288" s="17" t="s">
        <v>30</v>
      </c>
      <c r="AO288" s="16" t="s">
        <v>30</v>
      </c>
      <c r="AP288" s="18" t="s">
        <v>30</v>
      </c>
      <c r="AQ288" s="17" t="s">
        <v>30</v>
      </c>
      <c r="AR288" s="17" t="s">
        <v>30</v>
      </c>
      <c r="AS288" s="17" t="s">
        <v>30</v>
      </c>
      <c r="AT288" s="16" t="s">
        <v>30</v>
      </c>
      <c r="AU288" s="18" t="s">
        <v>30</v>
      </c>
      <c r="AV288" s="17" t="s">
        <v>30</v>
      </c>
      <c r="AW288" s="17" t="s">
        <v>30</v>
      </c>
      <c r="AX288" s="17" t="s">
        <v>30</v>
      </c>
      <c r="AY288" s="16" t="s">
        <v>30</v>
      </c>
      <c r="AZ288" s="18" t="s">
        <v>30</v>
      </c>
      <c r="BA288" s="17" t="s">
        <v>30</v>
      </c>
      <c r="BB288" s="17" t="s">
        <v>30</v>
      </c>
      <c r="BC288" s="17" t="s">
        <v>30</v>
      </c>
      <c r="BD288" s="16" t="s">
        <v>30</v>
      </c>
      <c r="BE288" s="18" t="s">
        <v>30</v>
      </c>
      <c r="BF288" s="17" t="s">
        <v>30</v>
      </c>
      <c r="BG288" s="17" t="s">
        <v>30</v>
      </c>
      <c r="BH288" s="17" t="s">
        <v>30</v>
      </c>
      <c r="BI288" s="16" t="s">
        <v>30</v>
      </c>
      <c r="BJ288" s="18" t="s">
        <v>30</v>
      </c>
      <c r="BK288" s="17" t="s">
        <v>30</v>
      </c>
      <c r="BL288" s="17" t="s">
        <v>30</v>
      </c>
      <c r="BM288" s="17" t="s">
        <v>30</v>
      </c>
      <c r="BN288" s="16" t="s">
        <v>30</v>
      </c>
      <c r="BO288" s="86"/>
    </row>
    <row r="289" spans="1:67" x14ac:dyDescent="0.2">
      <c r="A289" s="61"/>
      <c r="B289" s="62"/>
      <c r="C289" s="102"/>
      <c r="D289" s="103"/>
      <c r="E289" s="103"/>
      <c r="F289" s="103"/>
      <c r="G289" s="103"/>
      <c r="H289" s="103"/>
      <c r="I289" s="119" t="b">
        <f t="shared" si="13"/>
        <v>0</v>
      </c>
      <c r="J289" s="68"/>
      <c r="K289" s="68"/>
      <c r="L289" s="26" t="s">
        <v>30</v>
      </c>
      <c r="M289" s="68" t="s">
        <v>30</v>
      </c>
      <c r="N289" s="25" t="s">
        <v>30</v>
      </c>
      <c r="O289" s="25" t="s">
        <v>30</v>
      </c>
      <c r="P289" s="82" t="s">
        <v>30</v>
      </c>
      <c r="Q289" s="26" t="s">
        <v>30</v>
      </c>
      <c r="R289" s="25" t="s">
        <v>30</v>
      </c>
      <c r="S289" s="25" t="s">
        <v>30</v>
      </c>
      <c r="T289" s="25" t="s">
        <v>30</v>
      </c>
      <c r="U289" s="82" t="s">
        <v>30</v>
      </c>
      <c r="V289" s="18" t="s">
        <v>30</v>
      </c>
      <c r="W289" s="17" t="s">
        <v>30</v>
      </c>
      <c r="X289" s="17" t="s">
        <v>30</v>
      </c>
      <c r="Y289" s="17" t="s">
        <v>30</v>
      </c>
      <c r="Z289" s="16" t="s">
        <v>30</v>
      </c>
      <c r="AA289" s="18" t="s">
        <v>30</v>
      </c>
      <c r="AB289" s="17" t="s">
        <v>30</v>
      </c>
      <c r="AC289" s="17" t="s">
        <v>30</v>
      </c>
      <c r="AD289" s="17" t="s">
        <v>30</v>
      </c>
      <c r="AE289" s="16" t="s">
        <v>30</v>
      </c>
      <c r="AF289" s="18" t="s">
        <v>30</v>
      </c>
      <c r="AG289" s="17" t="s">
        <v>30</v>
      </c>
      <c r="AH289" s="17" t="s">
        <v>30</v>
      </c>
      <c r="AI289" s="17" t="s">
        <v>30</v>
      </c>
      <c r="AJ289" s="19" t="s">
        <v>30</v>
      </c>
      <c r="AK289" s="44" t="s">
        <v>30</v>
      </c>
      <c r="AL289" s="17" t="s">
        <v>30</v>
      </c>
      <c r="AM289" s="17" t="s">
        <v>30</v>
      </c>
      <c r="AN289" s="17" t="s">
        <v>30</v>
      </c>
      <c r="AO289" s="16" t="s">
        <v>30</v>
      </c>
      <c r="AP289" s="18" t="s">
        <v>30</v>
      </c>
      <c r="AQ289" s="17" t="s">
        <v>30</v>
      </c>
      <c r="AR289" s="17" t="s">
        <v>30</v>
      </c>
      <c r="AS289" s="17" t="s">
        <v>30</v>
      </c>
      <c r="AT289" s="16" t="s">
        <v>30</v>
      </c>
      <c r="AU289" s="18" t="s">
        <v>30</v>
      </c>
      <c r="AV289" s="17" t="s">
        <v>30</v>
      </c>
      <c r="AW289" s="17" t="s">
        <v>30</v>
      </c>
      <c r="AX289" s="17" t="s">
        <v>30</v>
      </c>
      <c r="AY289" s="16" t="s">
        <v>30</v>
      </c>
      <c r="AZ289" s="18" t="s">
        <v>30</v>
      </c>
      <c r="BA289" s="17" t="s">
        <v>30</v>
      </c>
      <c r="BB289" s="17" t="s">
        <v>30</v>
      </c>
      <c r="BC289" s="17" t="s">
        <v>30</v>
      </c>
      <c r="BD289" s="16" t="s">
        <v>30</v>
      </c>
      <c r="BE289" s="18" t="s">
        <v>30</v>
      </c>
      <c r="BF289" s="17" t="s">
        <v>30</v>
      </c>
      <c r="BG289" s="17" t="s">
        <v>30</v>
      </c>
      <c r="BH289" s="17" t="s">
        <v>30</v>
      </c>
      <c r="BI289" s="16" t="s">
        <v>30</v>
      </c>
      <c r="BJ289" s="18" t="s">
        <v>30</v>
      </c>
      <c r="BK289" s="17" t="s">
        <v>30</v>
      </c>
      <c r="BL289" s="17" t="s">
        <v>30</v>
      </c>
      <c r="BM289" s="17" t="s">
        <v>30</v>
      </c>
      <c r="BN289" s="16" t="s">
        <v>30</v>
      </c>
      <c r="BO289" s="86"/>
    </row>
    <row r="290" spans="1:67" x14ac:dyDescent="0.2">
      <c r="A290" s="61"/>
      <c r="B290" s="62"/>
      <c r="C290" s="102"/>
      <c r="D290" s="103"/>
      <c r="E290" s="103"/>
      <c r="F290" s="103"/>
      <c r="G290" s="103"/>
      <c r="H290" s="103"/>
      <c r="I290" s="119" t="b">
        <f t="shared" si="13"/>
        <v>0</v>
      </c>
      <c r="J290" s="68"/>
      <c r="K290" s="68"/>
      <c r="L290" s="26" t="s">
        <v>30</v>
      </c>
      <c r="M290" s="68" t="s">
        <v>30</v>
      </c>
      <c r="N290" s="25" t="s">
        <v>30</v>
      </c>
      <c r="O290" s="25" t="s">
        <v>30</v>
      </c>
      <c r="P290" s="82" t="s">
        <v>30</v>
      </c>
      <c r="Q290" s="26" t="s">
        <v>30</v>
      </c>
      <c r="R290" s="25" t="s">
        <v>30</v>
      </c>
      <c r="S290" s="25" t="s">
        <v>30</v>
      </c>
      <c r="T290" s="25" t="s">
        <v>30</v>
      </c>
      <c r="U290" s="82" t="s">
        <v>30</v>
      </c>
      <c r="V290" s="18" t="s">
        <v>30</v>
      </c>
      <c r="W290" s="17" t="s">
        <v>30</v>
      </c>
      <c r="X290" s="17" t="s">
        <v>30</v>
      </c>
      <c r="Y290" s="17" t="s">
        <v>30</v>
      </c>
      <c r="Z290" s="16" t="s">
        <v>30</v>
      </c>
      <c r="AA290" s="18" t="s">
        <v>30</v>
      </c>
      <c r="AB290" s="17" t="s">
        <v>30</v>
      </c>
      <c r="AC290" s="17" t="s">
        <v>30</v>
      </c>
      <c r="AD290" s="17" t="s">
        <v>30</v>
      </c>
      <c r="AE290" s="16" t="s">
        <v>30</v>
      </c>
      <c r="AF290" s="18" t="s">
        <v>30</v>
      </c>
      <c r="AG290" s="17" t="s">
        <v>30</v>
      </c>
      <c r="AH290" s="17" t="s">
        <v>30</v>
      </c>
      <c r="AI290" s="17" t="s">
        <v>30</v>
      </c>
      <c r="AJ290" s="19" t="s">
        <v>30</v>
      </c>
      <c r="AK290" s="44" t="s">
        <v>30</v>
      </c>
      <c r="AL290" s="17" t="s">
        <v>30</v>
      </c>
      <c r="AM290" s="17" t="s">
        <v>30</v>
      </c>
      <c r="AN290" s="17" t="s">
        <v>30</v>
      </c>
      <c r="AO290" s="16" t="s">
        <v>30</v>
      </c>
      <c r="AP290" s="18" t="s">
        <v>30</v>
      </c>
      <c r="AQ290" s="17" t="s">
        <v>30</v>
      </c>
      <c r="AR290" s="17" t="s">
        <v>30</v>
      </c>
      <c r="AS290" s="17" t="s">
        <v>30</v>
      </c>
      <c r="AT290" s="16" t="s">
        <v>30</v>
      </c>
      <c r="AU290" s="18" t="s">
        <v>30</v>
      </c>
      <c r="AV290" s="17" t="s">
        <v>30</v>
      </c>
      <c r="AW290" s="17" t="s">
        <v>30</v>
      </c>
      <c r="AX290" s="17" t="s">
        <v>30</v>
      </c>
      <c r="AY290" s="16" t="s">
        <v>30</v>
      </c>
      <c r="AZ290" s="18" t="s">
        <v>30</v>
      </c>
      <c r="BA290" s="17" t="s">
        <v>30</v>
      </c>
      <c r="BB290" s="17" t="s">
        <v>30</v>
      </c>
      <c r="BC290" s="17" t="s">
        <v>30</v>
      </c>
      <c r="BD290" s="16" t="s">
        <v>30</v>
      </c>
      <c r="BE290" s="18" t="s">
        <v>30</v>
      </c>
      <c r="BF290" s="17" t="s">
        <v>30</v>
      </c>
      <c r="BG290" s="17" t="s">
        <v>30</v>
      </c>
      <c r="BH290" s="17" t="s">
        <v>30</v>
      </c>
      <c r="BI290" s="16" t="s">
        <v>30</v>
      </c>
      <c r="BJ290" s="18" t="s">
        <v>30</v>
      </c>
      <c r="BK290" s="17" t="s">
        <v>30</v>
      </c>
      <c r="BL290" s="17" t="s">
        <v>30</v>
      </c>
      <c r="BM290" s="17" t="s">
        <v>30</v>
      </c>
      <c r="BN290" s="16" t="s">
        <v>30</v>
      </c>
      <c r="BO290" s="86"/>
    </row>
    <row r="291" spans="1:67" x14ac:dyDescent="0.2">
      <c r="A291" s="61"/>
      <c r="B291" s="62"/>
      <c r="C291" s="102"/>
      <c r="D291" s="103"/>
      <c r="E291" s="103"/>
      <c r="F291" s="103"/>
      <c r="G291" s="103"/>
      <c r="H291" s="103"/>
      <c r="I291" s="119" t="b">
        <f t="shared" si="13"/>
        <v>0</v>
      </c>
      <c r="J291" s="68"/>
      <c r="K291" s="68"/>
      <c r="L291" s="26" t="s">
        <v>30</v>
      </c>
      <c r="M291" s="68" t="s">
        <v>30</v>
      </c>
      <c r="N291" s="25" t="s">
        <v>30</v>
      </c>
      <c r="O291" s="25" t="s">
        <v>30</v>
      </c>
      <c r="P291" s="82" t="s">
        <v>30</v>
      </c>
      <c r="Q291" s="26" t="s">
        <v>30</v>
      </c>
      <c r="R291" s="25" t="s">
        <v>30</v>
      </c>
      <c r="S291" s="25" t="s">
        <v>30</v>
      </c>
      <c r="T291" s="25" t="s">
        <v>30</v>
      </c>
      <c r="U291" s="82" t="s">
        <v>30</v>
      </c>
      <c r="V291" s="18" t="s">
        <v>30</v>
      </c>
      <c r="W291" s="17" t="s">
        <v>30</v>
      </c>
      <c r="X291" s="17" t="s">
        <v>30</v>
      </c>
      <c r="Y291" s="17" t="s">
        <v>30</v>
      </c>
      <c r="Z291" s="16" t="s">
        <v>30</v>
      </c>
      <c r="AA291" s="18" t="s">
        <v>30</v>
      </c>
      <c r="AB291" s="17" t="s">
        <v>30</v>
      </c>
      <c r="AC291" s="17" t="s">
        <v>30</v>
      </c>
      <c r="AD291" s="17" t="s">
        <v>30</v>
      </c>
      <c r="AE291" s="16" t="s">
        <v>30</v>
      </c>
      <c r="AF291" s="18" t="s">
        <v>30</v>
      </c>
      <c r="AG291" s="17" t="s">
        <v>30</v>
      </c>
      <c r="AH291" s="17" t="s">
        <v>30</v>
      </c>
      <c r="AI291" s="17" t="s">
        <v>30</v>
      </c>
      <c r="AJ291" s="19" t="s">
        <v>30</v>
      </c>
      <c r="AK291" s="44" t="s">
        <v>30</v>
      </c>
      <c r="AL291" s="17" t="s">
        <v>30</v>
      </c>
      <c r="AM291" s="17" t="s">
        <v>30</v>
      </c>
      <c r="AN291" s="17" t="s">
        <v>30</v>
      </c>
      <c r="AO291" s="16" t="s">
        <v>30</v>
      </c>
      <c r="AP291" s="18" t="s">
        <v>30</v>
      </c>
      <c r="AQ291" s="17" t="s">
        <v>30</v>
      </c>
      <c r="AR291" s="17" t="s">
        <v>30</v>
      </c>
      <c r="AS291" s="17" t="s">
        <v>30</v>
      </c>
      <c r="AT291" s="16" t="s">
        <v>30</v>
      </c>
      <c r="AU291" s="18" t="s">
        <v>30</v>
      </c>
      <c r="AV291" s="17" t="s">
        <v>30</v>
      </c>
      <c r="AW291" s="17" t="s">
        <v>30</v>
      </c>
      <c r="AX291" s="17" t="s">
        <v>30</v>
      </c>
      <c r="AY291" s="16" t="s">
        <v>30</v>
      </c>
      <c r="AZ291" s="18" t="s">
        <v>30</v>
      </c>
      <c r="BA291" s="17" t="s">
        <v>30</v>
      </c>
      <c r="BB291" s="17" t="s">
        <v>30</v>
      </c>
      <c r="BC291" s="17" t="s">
        <v>30</v>
      </c>
      <c r="BD291" s="16" t="s">
        <v>30</v>
      </c>
      <c r="BE291" s="18" t="s">
        <v>30</v>
      </c>
      <c r="BF291" s="17" t="s">
        <v>30</v>
      </c>
      <c r="BG291" s="17" t="s">
        <v>30</v>
      </c>
      <c r="BH291" s="17" t="s">
        <v>30</v>
      </c>
      <c r="BI291" s="16" t="s">
        <v>30</v>
      </c>
      <c r="BJ291" s="18" t="s">
        <v>30</v>
      </c>
      <c r="BK291" s="17" t="s">
        <v>30</v>
      </c>
      <c r="BL291" s="17" t="s">
        <v>30</v>
      </c>
      <c r="BM291" s="17" t="s">
        <v>30</v>
      </c>
      <c r="BN291" s="16" t="s">
        <v>30</v>
      </c>
      <c r="BO291" s="86"/>
    </row>
    <row r="292" spans="1:67" x14ac:dyDescent="0.2">
      <c r="A292" s="61"/>
      <c r="B292" s="62"/>
      <c r="C292" s="102"/>
      <c r="D292" s="103"/>
      <c r="E292" s="103"/>
      <c r="F292" s="103"/>
      <c r="G292" s="103"/>
      <c r="H292" s="103"/>
      <c r="I292" s="119" t="b">
        <f t="shared" si="13"/>
        <v>0</v>
      </c>
      <c r="J292" s="68"/>
      <c r="K292" s="68"/>
      <c r="L292" s="26" t="s">
        <v>30</v>
      </c>
      <c r="M292" s="68" t="s">
        <v>30</v>
      </c>
      <c r="N292" s="25" t="s">
        <v>30</v>
      </c>
      <c r="O292" s="25" t="s">
        <v>30</v>
      </c>
      <c r="P292" s="82" t="s">
        <v>30</v>
      </c>
      <c r="Q292" s="26" t="s">
        <v>30</v>
      </c>
      <c r="R292" s="25" t="s">
        <v>30</v>
      </c>
      <c r="S292" s="25" t="s">
        <v>30</v>
      </c>
      <c r="T292" s="25" t="s">
        <v>30</v>
      </c>
      <c r="U292" s="82" t="s">
        <v>30</v>
      </c>
      <c r="V292" s="18" t="s">
        <v>30</v>
      </c>
      <c r="W292" s="17" t="s">
        <v>30</v>
      </c>
      <c r="X292" s="17" t="s">
        <v>30</v>
      </c>
      <c r="Y292" s="17" t="s">
        <v>30</v>
      </c>
      <c r="Z292" s="16" t="s">
        <v>30</v>
      </c>
      <c r="AA292" s="18" t="s">
        <v>30</v>
      </c>
      <c r="AB292" s="17" t="s">
        <v>30</v>
      </c>
      <c r="AC292" s="17" t="s">
        <v>30</v>
      </c>
      <c r="AD292" s="17" t="s">
        <v>30</v>
      </c>
      <c r="AE292" s="16" t="s">
        <v>30</v>
      </c>
      <c r="AF292" s="18" t="s">
        <v>30</v>
      </c>
      <c r="AG292" s="17" t="s">
        <v>30</v>
      </c>
      <c r="AH292" s="17" t="s">
        <v>30</v>
      </c>
      <c r="AI292" s="17" t="s">
        <v>30</v>
      </c>
      <c r="AJ292" s="19" t="s">
        <v>30</v>
      </c>
      <c r="AK292" s="44" t="s">
        <v>30</v>
      </c>
      <c r="AL292" s="17" t="s">
        <v>30</v>
      </c>
      <c r="AM292" s="17" t="s">
        <v>30</v>
      </c>
      <c r="AN292" s="17" t="s">
        <v>30</v>
      </c>
      <c r="AO292" s="16" t="s">
        <v>30</v>
      </c>
      <c r="AP292" s="18" t="s">
        <v>30</v>
      </c>
      <c r="AQ292" s="17" t="s">
        <v>30</v>
      </c>
      <c r="AR292" s="17" t="s">
        <v>30</v>
      </c>
      <c r="AS292" s="17" t="s">
        <v>30</v>
      </c>
      <c r="AT292" s="16" t="s">
        <v>30</v>
      </c>
      <c r="AU292" s="18" t="s">
        <v>30</v>
      </c>
      <c r="AV292" s="17" t="s">
        <v>30</v>
      </c>
      <c r="AW292" s="17" t="s">
        <v>30</v>
      </c>
      <c r="AX292" s="17" t="s">
        <v>30</v>
      </c>
      <c r="AY292" s="16" t="s">
        <v>30</v>
      </c>
      <c r="AZ292" s="18" t="s">
        <v>30</v>
      </c>
      <c r="BA292" s="17" t="s">
        <v>30</v>
      </c>
      <c r="BB292" s="17" t="s">
        <v>30</v>
      </c>
      <c r="BC292" s="17" t="s">
        <v>30</v>
      </c>
      <c r="BD292" s="16" t="s">
        <v>30</v>
      </c>
      <c r="BE292" s="18" t="s">
        <v>30</v>
      </c>
      <c r="BF292" s="17" t="s">
        <v>30</v>
      </c>
      <c r="BG292" s="17" t="s">
        <v>30</v>
      </c>
      <c r="BH292" s="17" t="s">
        <v>30</v>
      </c>
      <c r="BI292" s="16" t="s">
        <v>30</v>
      </c>
      <c r="BJ292" s="18" t="s">
        <v>30</v>
      </c>
      <c r="BK292" s="17" t="s">
        <v>30</v>
      </c>
      <c r="BL292" s="17" t="s">
        <v>30</v>
      </c>
      <c r="BM292" s="17" t="s">
        <v>30</v>
      </c>
      <c r="BN292" s="16" t="s">
        <v>30</v>
      </c>
      <c r="BO292" s="86"/>
    </row>
    <row r="293" spans="1:67" x14ac:dyDescent="0.2">
      <c r="A293" s="61"/>
      <c r="B293" s="62"/>
      <c r="C293" s="102"/>
      <c r="D293" s="103"/>
      <c r="E293" s="103"/>
      <c r="F293" s="103"/>
      <c r="G293" s="103"/>
      <c r="H293" s="103"/>
      <c r="I293" s="119" t="b">
        <f t="shared" si="13"/>
        <v>0</v>
      </c>
      <c r="J293" s="68"/>
      <c r="K293" s="68"/>
      <c r="L293" s="26" t="s">
        <v>30</v>
      </c>
      <c r="M293" s="68" t="s">
        <v>30</v>
      </c>
      <c r="N293" s="25" t="s">
        <v>30</v>
      </c>
      <c r="O293" s="25" t="s">
        <v>30</v>
      </c>
      <c r="P293" s="82" t="s">
        <v>30</v>
      </c>
      <c r="Q293" s="26" t="s">
        <v>30</v>
      </c>
      <c r="R293" s="25" t="s">
        <v>30</v>
      </c>
      <c r="S293" s="25" t="s">
        <v>30</v>
      </c>
      <c r="T293" s="25" t="s">
        <v>30</v>
      </c>
      <c r="U293" s="82" t="s">
        <v>30</v>
      </c>
      <c r="V293" s="18" t="s">
        <v>30</v>
      </c>
      <c r="W293" s="17" t="s">
        <v>30</v>
      </c>
      <c r="X293" s="17" t="s">
        <v>30</v>
      </c>
      <c r="Y293" s="17" t="s">
        <v>30</v>
      </c>
      <c r="Z293" s="16" t="s">
        <v>30</v>
      </c>
      <c r="AA293" s="18" t="s">
        <v>30</v>
      </c>
      <c r="AB293" s="17" t="s">
        <v>30</v>
      </c>
      <c r="AC293" s="17" t="s">
        <v>30</v>
      </c>
      <c r="AD293" s="17" t="s">
        <v>30</v>
      </c>
      <c r="AE293" s="16" t="s">
        <v>30</v>
      </c>
      <c r="AF293" s="18" t="s">
        <v>30</v>
      </c>
      <c r="AG293" s="17" t="s">
        <v>30</v>
      </c>
      <c r="AH293" s="17" t="s">
        <v>30</v>
      </c>
      <c r="AI293" s="17" t="s">
        <v>30</v>
      </c>
      <c r="AJ293" s="19" t="s">
        <v>30</v>
      </c>
      <c r="AK293" s="44" t="s">
        <v>30</v>
      </c>
      <c r="AL293" s="17" t="s">
        <v>30</v>
      </c>
      <c r="AM293" s="17" t="s">
        <v>30</v>
      </c>
      <c r="AN293" s="17" t="s">
        <v>30</v>
      </c>
      <c r="AO293" s="16" t="s">
        <v>30</v>
      </c>
      <c r="AP293" s="18" t="s">
        <v>30</v>
      </c>
      <c r="AQ293" s="17" t="s">
        <v>30</v>
      </c>
      <c r="AR293" s="17" t="s">
        <v>30</v>
      </c>
      <c r="AS293" s="17" t="s">
        <v>30</v>
      </c>
      <c r="AT293" s="16" t="s">
        <v>30</v>
      </c>
      <c r="AU293" s="18" t="s">
        <v>30</v>
      </c>
      <c r="AV293" s="17" t="s">
        <v>30</v>
      </c>
      <c r="AW293" s="17" t="s">
        <v>30</v>
      </c>
      <c r="AX293" s="17" t="s">
        <v>30</v>
      </c>
      <c r="AY293" s="16" t="s">
        <v>30</v>
      </c>
      <c r="AZ293" s="18" t="s">
        <v>30</v>
      </c>
      <c r="BA293" s="17" t="s">
        <v>30</v>
      </c>
      <c r="BB293" s="17" t="s">
        <v>30</v>
      </c>
      <c r="BC293" s="17" t="s">
        <v>30</v>
      </c>
      <c r="BD293" s="16" t="s">
        <v>30</v>
      </c>
      <c r="BE293" s="18" t="s">
        <v>30</v>
      </c>
      <c r="BF293" s="17" t="s">
        <v>30</v>
      </c>
      <c r="BG293" s="17" t="s">
        <v>30</v>
      </c>
      <c r="BH293" s="17" t="s">
        <v>30</v>
      </c>
      <c r="BI293" s="16" t="s">
        <v>30</v>
      </c>
      <c r="BJ293" s="18" t="s">
        <v>30</v>
      </c>
      <c r="BK293" s="17" t="s">
        <v>30</v>
      </c>
      <c r="BL293" s="17" t="s">
        <v>30</v>
      </c>
      <c r="BM293" s="17" t="s">
        <v>30</v>
      </c>
      <c r="BN293" s="16" t="s">
        <v>30</v>
      </c>
      <c r="BO293" s="86"/>
    </row>
    <row r="294" spans="1:67" x14ac:dyDescent="0.2">
      <c r="A294" s="61"/>
      <c r="B294" s="62"/>
      <c r="C294" s="102"/>
      <c r="D294" s="103"/>
      <c r="E294" s="103"/>
      <c r="F294" s="103"/>
      <c r="G294" s="103"/>
      <c r="H294" s="103"/>
      <c r="I294" s="119" t="b">
        <f t="shared" si="13"/>
        <v>0</v>
      </c>
      <c r="J294" s="68"/>
      <c r="K294" s="68"/>
      <c r="L294" s="26" t="s">
        <v>30</v>
      </c>
      <c r="M294" s="68" t="s">
        <v>30</v>
      </c>
      <c r="N294" s="25" t="s">
        <v>30</v>
      </c>
      <c r="O294" s="25" t="s">
        <v>30</v>
      </c>
      <c r="P294" s="82" t="s">
        <v>30</v>
      </c>
      <c r="Q294" s="26" t="s">
        <v>30</v>
      </c>
      <c r="R294" s="25" t="s">
        <v>30</v>
      </c>
      <c r="S294" s="25" t="s">
        <v>30</v>
      </c>
      <c r="T294" s="25" t="s">
        <v>30</v>
      </c>
      <c r="U294" s="82" t="s">
        <v>30</v>
      </c>
      <c r="V294" s="18" t="s">
        <v>30</v>
      </c>
      <c r="W294" s="17" t="s">
        <v>30</v>
      </c>
      <c r="X294" s="17" t="s">
        <v>30</v>
      </c>
      <c r="Y294" s="17" t="s">
        <v>30</v>
      </c>
      <c r="Z294" s="16" t="s">
        <v>30</v>
      </c>
      <c r="AA294" s="18" t="s">
        <v>30</v>
      </c>
      <c r="AB294" s="17" t="s">
        <v>30</v>
      </c>
      <c r="AC294" s="17" t="s">
        <v>30</v>
      </c>
      <c r="AD294" s="17" t="s">
        <v>30</v>
      </c>
      <c r="AE294" s="16" t="s">
        <v>30</v>
      </c>
      <c r="AF294" s="18" t="s">
        <v>30</v>
      </c>
      <c r="AG294" s="17" t="s">
        <v>30</v>
      </c>
      <c r="AH294" s="17" t="s">
        <v>30</v>
      </c>
      <c r="AI294" s="17" t="s">
        <v>30</v>
      </c>
      <c r="AJ294" s="19" t="s">
        <v>30</v>
      </c>
      <c r="AK294" s="44" t="s">
        <v>30</v>
      </c>
      <c r="AL294" s="17" t="s">
        <v>30</v>
      </c>
      <c r="AM294" s="17" t="s">
        <v>30</v>
      </c>
      <c r="AN294" s="17" t="s">
        <v>30</v>
      </c>
      <c r="AO294" s="16" t="s">
        <v>30</v>
      </c>
      <c r="AP294" s="18" t="s">
        <v>30</v>
      </c>
      <c r="AQ294" s="17" t="s">
        <v>30</v>
      </c>
      <c r="AR294" s="17" t="s">
        <v>30</v>
      </c>
      <c r="AS294" s="17" t="s">
        <v>30</v>
      </c>
      <c r="AT294" s="16" t="s">
        <v>30</v>
      </c>
      <c r="AU294" s="18" t="s">
        <v>30</v>
      </c>
      <c r="AV294" s="17" t="s">
        <v>30</v>
      </c>
      <c r="AW294" s="17" t="s">
        <v>30</v>
      </c>
      <c r="AX294" s="17" t="s">
        <v>30</v>
      </c>
      <c r="AY294" s="16" t="s">
        <v>30</v>
      </c>
      <c r="AZ294" s="18" t="s">
        <v>30</v>
      </c>
      <c r="BA294" s="17" t="s">
        <v>30</v>
      </c>
      <c r="BB294" s="17" t="s">
        <v>30</v>
      </c>
      <c r="BC294" s="17" t="s">
        <v>30</v>
      </c>
      <c r="BD294" s="16" t="s">
        <v>30</v>
      </c>
      <c r="BE294" s="18" t="s">
        <v>30</v>
      </c>
      <c r="BF294" s="17" t="s">
        <v>30</v>
      </c>
      <c r="BG294" s="17" t="s">
        <v>30</v>
      </c>
      <c r="BH294" s="17" t="s">
        <v>30</v>
      </c>
      <c r="BI294" s="16" t="s">
        <v>30</v>
      </c>
      <c r="BJ294" s="18" t="s">
        <v>30</v>
      </c>
      <c r="BK294" s="17" t="s">
        <v>30</v>
      </c>
      <c r="BL294" s="17" t="s">
        <v>30</v>
      </c>
      <c r="BM294" s="17" t="s">
        <v>30</v>
      </c>
      <c r="BN294" s="16" t="s">
        <v>30</v>
      </c>
      <c r="BO294" s="86"/>
    </row>
    <row r="295" spans="1:67" x14ac:dyDescent="0.2">
      <c r="A295" s="61"/>
      <c r="B295" s="62"/>
      <c r="C295" s="102"/>
      <c r="D295" s="103"/>
      <c r="E295" s="103"/>
      <c r="F295" s="103"/>
      <c r="G295" s="103"/>
      <c r="H295" s="103"/>
      <c r="I295" s="119" t="b">
        <f t="shared" si="13"/>
        <v>0</v>
      </c>
      <c r="J295" s="68"/>
      <c r="K295" s="68"/>
      <c r="L295" s="26" t="s">
        <v>30</v>
      </c>
      <c r="M295" s="68" t="s">
        <v>30</v>
      </c>
      <c r="N295" s="25" t="s">
        <v>30</v>
      </c>
      <c r="O295" s="25" t="s">
        <v>30</v>
      </c>
      <c r="P295" s="82" t="s">
        <v>30</v>
      </c>
      <c r="Q295" s="26" t="s">
        <v>30</v>
      </c>
      <c r="R295" s="25" t="s">
        <v>30</v>
      </c>
      <c r="S295" s="25" t="s">
        <v>30</v>
      </c>
      <c r="T295" s="25" t="s">
        <v>30</v>
      </c>
      <c r="U295" s="82" t="s">
        <v>30</v>
      </c>
      <c r="V295" s="18" t="s">
        <v>30</v>
      </c>
      <c r="W295" s="17" t="s">
        <v>30</v>
      </c>
      <c r="X295" s="17" t="s">
        <v>30</v>
      </c>
      <c r="Y295" s="17" t="s">
        <v>30</v>
      </c>
      <c r="Z295" s="16" t="s">
        <v>30</v>
      </c>
      <c r="AA295" s="18" t="s">
        <v>30</v>
      </c>
      <c r="AB295" s="17" t="s">
        <v>30</v>
      </c>
      <c r="AC295" s="17" t="s">
        <v>30</v>
      </c>
      <c r="AD295" s="17" t="s">
        <v>30</v>
      </c>
      <c r="AE295" s="16" t="s">
        <v>30</v>
      </c>
      <c r="AF295" s="18" t="s">
        <v>30</v>
      </c>
      <c r="AG295" s="17" t="s">
        <v>30</v>
      </c>
      <c r="AH295" s="17" t="s">
        <v>30</v>
      </c>
      <c r="AI295" s="17" t="s">
        <v>30</v>
      </c>
      <c r="AJ295" s="19" t="s">
        <v>30</v>
      </c>
      <c r="AK295" s="44" t="s">
        <v>30</v>
      </c>
      <c r="AL295" s="17" t="s">
        <v>30</v>
      </c>
      <c r="AM295" s="17" t="s">
        <v>30</v>
      </c>
      <c r="AN295" s="17" t="s">
        <v>30</v>
      </c>
      <c r="AO295" s="16" t="s">
        <v>30</v>
      </c>
      <c r="AP295" s="18" t="s">
        <v>30</v>
      </c>
      <c r="AQ295" s="17" t="s">
        <v>30</v>
      </c>
      <c r="AR295" s="17" t="s">
        <v>30</v>
      </c>
      <c r="AS295" s="17" t="s">
        <v>30</v>
      </c>
      <c r="AT295" s="16" t="s">
        <v>30</v>
      </c>
      <c r="AU295" s="18" t="s">
        <v>30</v>
      </c>
      <c r="AV295" s="17" t="s">
        <v>30</v>
      </c>
      <c r="AW295" s="17" t="s">
        <v>30</v>
      </c>
      <c r="AX295" s="17" t="s">
        <v>30</v>
      </c>
      <c r="AY295" s="16" t="s">
        <v>30</v>
      </c>
      <c r="AZ295" s="18" t="s">
        <v>30</v>
      </c>
      <c r="BA295" s="17" t="s">
        <v>30</v>
      </c>
      <c r="BB295" s="17" t="s">
        <v>30</v>
      </c>
      <c r="BC295" s="17" t="s">
        <v>30</v>
      </c>
      <c r="BD295" s="16" t="s">
        <v>30</v>
      </c>
      <c r="BE295" s="18" t="s">
        <v>30</v>
      </c>
      <c r="BF295" s="17" t="s">
        <v>30</v>
      </c>
      <c r="BG295" s="17" t="s">
        <v>30</v>
      </c>
      <c r="BH295" s="17" t="s">
        <v>30</v>
      </c>
      <c r="BI295" s="16" t="s">
        <v>30</v>
      </c>
      <c r="BJ295" s="18" t="s">
        <v>30</v>
      </c>
      <c r="BK295" s="17" t="s">
        <v>30</v>
      </c>
      <c r="BL295" s="17" t="s">
        <v>30</v>
      </c>
      <c r="BM295" s="17" t="s">
        <v>30</v>
      </c>
      <c r="BN295" s="16" t="s">
        <v>30</v>
      </c>
      <c r="BO295" s="86"/>
    </row>
    <row r="296" spans="1:67" x14ac:dyDescent="0.2">
      <c r="A296" s="61"/>
      <c r="B296" s="62"/>
      <c r="C296" s="102"/>
      <c r="D296" s="103"/>
      <c r="E296" s="103"/>
      <c r="F296" s="103"/>
      <c r="G296" s="103"/>
      <c r="H296" s="103"/>
      <c r="I296" s="119" t="b">
        <f t="shared" si="13"/>
        <v>0</v>
      </c>
      <c r="J296" s="68"/>
      <c r="K296" s="68"/>
      <c r="L296" s="26" t="s">
        <v>30</v>
      </c>
      <c r="M296" s="68" t="s">
        <v>30</v>
      </c>
      <c r="N296" s="25" t="s">
        <v>30</v>
      </c>
      <c r="O296" s="25" t="s">
        <v>30</v>
      </c>
      <c r="P296" s="82" t="s">
        <v>30</v>
      </c>
      <c r="Q296" s="26" t="s">
        <v>30</v>
      </c>
      <c r="R296" s="25" t="s">
        <v>30</v>
      </c>
      <c r="S296" s="25" t="s">
        <v>30</v>
      </c>
      <c r="T296" s="25" t="s">
        <v>30</v>
      </c>
      <c r="U296" s="82" t="s">
        <v>30</v>
      </c>
      <c r="V296" s="18" t="s">
        <v>30</v>
      </c>
      <c r="W296" s="17" t="s">
        <v>30</v>
      </c>
      <c r="X296" s="17" t="s">
        <v>30</v>
      </c>
      <c r="Y296" s="17" t="s">
        <v>30</v>
      </c>
      <c r="Z296" s="16" t="s">
        <v>30</v>
      </c>
      <c r="AA296" s="18" t="s">
        <v>30</v>
      </c>
      <c r="AB296" s="17" t="s">
        <v>30</v>
      </c>
      <c r="AC296" s="17" t="s">
        <v>30</v>
      </c>
      <c r="AD296" s="17" t="s">
        <v>30</v>
      </c>
      <c r="AE296" s="16" t="s">
        <v>30</v>
      </c>
      <c r="AF296" s="18" t="s">
        <v>30</v>
      </c>
      <c r="AG296" s="17" t="s">
        <v>30</v>
      </c>
      <c r="AH296" s="17" t="s">
        <v>30</v>
      </c>
      <c r="AI296" s="17" t="s">
        <v>30</v>
      </c>
      <c r="AJ296" s="19" t="s">
        <v>30</v>
      </c>
      <c r="AK296" s="44" t="s">
        <v>30</v>
      </c>
      <c r="AL296" s="17" t="s">
        <v>30</v>
      </c>
      <c r="AM296" s="17" t="s">
        <v>30</v>
      </c>
      <c r="AN296" s="17" t="s">
        <v>30</v>
      </c>
      <c r="AO296" s="16" t="s">
        <v>30</v>
      </c>
      <c r="AP296" s="18" t="s">
        <v>30</v>
      </c>
      <c r="AQ296" s="17" t="s">
        <v>30</v>
      </c>
      <c r="AR296" s="17" t="s">
        <v>30</v>
      </c>
      <c r="AS296" s="17" t="s">
        <v>30</v>
      </c>
      <c r="AT296" s="16" t="s">
        <v>30</v>
      </c>
      <c r="AU296" s="18" t="s">
        <v>30</v>
      </c>
      <c r="AV296" s="17" t="s">
        <v>30</v>
      </c>
      <c r="AW296" s="17" t="s">
        <v>30</v>
      </c>
      <c r="AX296" s="17" t="s">
        <v>30</v>
      </c>
      <c r="AY296" s="16" t="s">
        <v>30</v>
      </c>
      <c r="AZ296" s="18" t="s">
        <v>30</v>
      </c>
      <c r="BA296" s="17" t="s">
        <v>30</v>
      </c>
      <c r="BB296" s="17" t="s">
        <v>30</v>
      </c>
      <c r="BC296" s="17" t="s">
        <v>30</v>
      </c>
      <c r="BD296" s="16" t="s">
        <v>30</v>
      </c>
      <c r="BE296" s="18" t="s">
        <v>30</v>
      </c>
      <c r="BF296" s="17" t="s">
        <v>30</v>
      </c>
      <c r="BG296" s="17" t="s">
        <v>30</v>
      </c>
      <c r="BH296" s="17" t="s">
        <v>30</v>
      </c>
      <c r="BI296" s="16" t="s">
        <v>30</v>
      </c>
      <c r="BJ296" s="18" t="s">
        <v>30</v>
      </c>
      <c r="BK296" s="17" t="s">
        <v>30</v>
      </c>
      <c r="BL296" s="17" t="s">
        <v>30</v>
      </c>
      <c r="BM296" s="17" t="s">
        <v>30</v>
      </c>
      <c r="BN296" s="16" t="s">
        <v>30</v>
      </c>
      <c r="BO296" s="86"/>
    </row>
    <row r="297" spans="1:67" x14ac:dyDescent="0.2">
      <c r="A297" s="61"/>
      <c r="B297" s="62"/>
      <c r="C297" s="102"/>
      <c r="D297" s="103"/>
      <c r="E297" s="103"/>
      <c r="F297" s="103"/>
      <c r="G297" s="103"/>
      <c r="H297" s="103"/>
      <c r="I297" s="119" t="b">
        <f t="shared" si="13"/>
        <v>0</v>
      </c>
      <c r="J297" s="68"/>
      <c r="K297" s="68"/>
      <c r="L297" s="26" t="s">
        <v>30</v>
      </c>
      <c r="M297" s="68" t="s">
        <v>30</v>
      </c>
      <c r="N297" s="25" t="s">
        <v>30</v>
      </c>
      <c r="O297" s="25" t="s">
        <v>30</v>
      </c>
      <c r="P297" s="82" t="s">
        <v>30</v>
      </c>
      <c r="Q297" s="26" t="s">
        <v>30</v>
      </c>
      <c r="R297" s="25" t="s">
        <v>30</v>
      </c>
      <c r="S297" s="25" t="s">
        <v>30</v>
      </c>
      <c r="T297" s="25" t="s">
        <v>30</v>
      </c>
      <c r="U297" s="82" t="s">
        <v>30</v>
      </c>
      <c r="V297" s="18" t="s">
        <v>30</v>
      </c>
      <c r="W297" s="17" t="s">
        <v>30</v>
      </c>
      <c r="X297" s="17" t="s">
        <v>30</v>
      </c>
      <c r="Y297" s="17" t="s">
        <v>30</v>
      </c>
      <c r="Z297" s="16" t="s">
        <v>30</v>
      </c>
      <c r="AA297" s="18" t="s">
        <v>30</v>
      </c>
      <c r="AB297" s="17" t="s">
        <v>30</v>
      </c>
      <c r="AC297" s="17" t="s">
        <v>30</v>
      </c>
      <c r="AD297" s="17" t="s">
        <v>30</v>
      </c>
      <c r="AE297" s="16" t="s">
        <v>30</v>
      </c>
      <c r="AF297" s="18" t="s">
        <v>30</v>
      </c>
      <c r="AG297" s="17" t="s">
        <v>30</v>
      </c>
      <c r="AH297" s="17" t="s">
        <v>30</v>
      </c>
      <c r="AI297" s="17" t="s">
        <v>30</v>
      </c>
      <c r="AJ297" s="19" t="s">
        <v>30</v>
      </c>
      <c r="AK297" s="44" t="s">
        <v>30</v>
      </c>
      <c r="AL297" s="17" t="s">
        <v>30</v>
      </c>
      <c r="AM297" s="17" t="s">
        <v>30</v>
      </c>
      <c r="AN297" s="17" t="s">
        <v>30</v>
      </c>
      <c r="AO297" s="16" t="s">
        <v>30</v>
      </c>
      <c r="AP297" s="18" t="s">
        <v>30</v>
      </c>
      <c r="AQ297" s="17" t="s">
        <v>30</v>
      </c>
      <c r="AR297" s="17" t="s">
        <v>30</v>
      </c>
      <c r="AS297" s="17" t="s">
        <v>30</v>
      </c>
      <c r="AT297" s="16" t="s">
        <v>30</v>
      </c>
      <c r="AU297" s="18" t="s">
        <v>30</v>
      </c>
      <c r="AV297" s="17" t="s">
        <v>30</v>
      </c>
      <c r="AW297" s="17" t="s">
        <v>30</v>
      </c>
      <c r="AX297" s="17" t="s">
        <v>30</v>
      </c>
      <c r="AY297" s="16" t="s">
        <v>30</v>
      </c>
      <c r="AZ297" s="18" t="s">
        <v>30</v>
      </c>
      <c r="BA297" s="17" t="s">
        <v>30</v>
      </c>
      <c r="BB297" s="17" t="s">
        <v>30</v>
      </c>
      <c r="BC297" s="17" t="s">
        <v>30</v>
      </c>
      <c r="BD297" s="16" t="s">
        <v>30</v>
      </c>
      <c r="BE297" s="18" t="s">
        <v>30</v>
      </c>
      <c r="BF297" s="17" t="s">
        <v>30</v>
      </c>
      <c r="BG297" s="17" t="s">
        <v>30</v>
      </c>
      <c r="BH297" s="17" t="s">
        <v>30</v>
      </c>
      <c r="BI297" s="16" t="s">
        <v>30</v>
      </c>
      <c r="BJ297" s="18" t="s">
        <v>30</v>
      </c>
      <c r="BK297" s="17" t="s">
        <v>30</v>
      </c>
      <c r="BL297" s="17" t="s">
        <v>30</v>
      </c>
      <c r="BM297" s="17" t="s">
        <v>30</v>
      </c>
      <c r="BN297" s="16" t="s">
        <v>30</v>
      </c>
      <c r="BO297" s="86"/>
    </row>
    <row r="298" spans="1:67" x14ac:dyDescent="0.2">
      <c r="A298" s="61"/>
      <c r="B298" s="62"/>
      <c r="C298" s="102"/>
      <c r="D298" s="103"/>
      <c r="E298" s="103"/>
      <c r="F298" s="103"/>
      <c r="G298" s="103"/>
      <c r="H298" s="103"/>
      <c r="I298" s="119" t="b">
        <f t="shared" si="13"/>
        <v>0</v>
      </c>
      <c r="J298" s="68"/>
      <c r="K298" s="68"/>
      <c r="L298" s="26" t="s">
        <v>30</v>
      </c>
      <c r="M298" s="68" t="s">
        <v>30</v>
      </c>
      <c r="N298" s="25" t="s">
        <v>30</v>
      </c>
      <c r="O298" s="25" t="s">
        <v>30</v>
      </c>
      <c r="P298" s="82" t="s">
        <v>30</v>
      </c>
      <c r="Q298" s="26" t="s">
        <v>30</v>
      </c>
      <c r="R298" s="25" t="s">
        <v>30</v>
      </c>
      <c r="S298" s="25" t="s">
        <v>30</v>
      </c>
      <c r="T298" s="25" t="s">
        <v>30</v>
      </c>
      <c r="U298" s="82" t="s">
        <v>30</v>
      </c>
      <c r="V298" s="18" t="s">
        <v>30</v>
      </c>
      <c r="W298" s="17" t="s">
        <v>30</v>
      </c>
      <c r="X298" s="17" t="s">
        <v>30</v>
      </c>
      <c r="Y298" s="17" t="s">
        <v>30</v>
      </c>
      <c r="Z298" s="16" t="s">
        <v>30</v>
      </c>
      <c r="AA298" s="18" t="s">
        <v>30</v>
      </c>
      <c r="AB298" s="17" t="s">
        <v>30</v>
      </c>
      <c r="AC298" s="17" t="s">
        <v>30</v>
      </c>
      <c r="AD298" s="17" t="s">
        <v>30</v>
      </c>
      <c r="AE298" s="16" t="s">
        <v>30</v>
      </c>
      <c r="AF298" s="18" t="s">
        <v>30</v>
      </c>
      <c r="AG298" s="17" t="s">
        <v>30</v>
      </c>
      <c r="AH298" s="17" t="s">
        <v>30</v>
      </c>
      <c r="AI298" s="17" t="s">
        <v>30</v>
      </c>
      <c r="AJ298" s="19" t="s">
        <v>30</v>
      </c>
      <c r="AK298" s="44" t="s">
        <v>30</v>
      </c>
      <c r="AL298" s="17" t="s">
        <v>30</v>
      </c>
      <c r="AM298" s="17" t="s">
        <v>30</v>
      </c>
      <c r="AN298" s="17" t="s">
        <v>30</v>
      </c>
      <c r="AO298" s="16" t="s">
        <v>30</v>
      </c>
      <c r="AP298" s="18" t="s">
        <v>30</v>
      </c>
      <c r="AQ298" s="17" t="s">
        <v>30</v>
      </c>
      <c r="AR298" s="17" t="s">
        <v>30</v>
      </c>
      <c r="AS298" s="17" t="s">
        <v>30</v>
      </c>
      <c r="AT298" s="16" t="s">
        <v>30</v>
      </c>
      <c r="AU298" s="18" t="s">
        <v>30</v>
      </c>
      <c r="AV298" s="17" t="s">
        <v>30</v>
      </c>
      <c r="AW298" s="17" t="s">
        <v>30</v>
      </c>
      <c r="AX298" s="17" t="s">
        <v>30</v>
      </c>
      <c r="AY298" s="16" t="s">
        <v>30</v>
      </c>
      <c r="AZ298" s="18" t="s">
        <v>30</v>
      </c>
      <c r="BA298" s="17" t="s">
        <v>30</v>
      </c>
      <c r="BB298" s="17" t="s">
        <v>30</v>
      </c>
      <c r="BC298" s="17" t="s">
        <v>30</v>
      </c>
      <c r="BD298" s="16" t="s">
        <v>30</v>
      </c>
      <c r="BE298" s="18" t="s">
        <v>30</v>
      </c>
      <c r="BF298" s="17" t="s">
        <v>30</v>
      </c>
      <c r="BG298" s="17" t="s">
        <v>30</v>
      </c>
      <c r="BH298" s="17" t="s">
        <v>30</v>
      </c>
      <c r="BI298" s="16" t="s">
        <v>30</v>
      </c>
      <c r="BJ298" s="18" t="s">
        <v>30</v>
      </c>
      <c r="BK298" s="17" t="s">
        <v>30</v>
      </c>
      <c r="BL298" s="17" t="s">
        <v>30</v>
      </c>
      <c r="BM298" s="17" t="s">
        <v>30</v>
      </c>
      <c r="BN298" s="16" t="s">
        <v>30</v>
      </c>
      <c r="BO298" s="86"/>
    </row>
    <row r="299" spans="1:67" x14ac:dyDescent="0.2">
      <c r="A299" s="61"/>
      <c r="B299" s="62"/>
      <c r="C299" s="102"/>
      <c r="D299" s="103"/>
      <c r="E299" s="103"/>
      <c r="F299" s="103"/>
      <c r="G299" s="103"/>
      <c r="H299" s="103"/>
      <c r="I299" s="119" t="b">
        <f t="shared" si="13"/>
        <v>0</v>
      </c>
      <c r="J299" s="68"/>
      <c r="K299" s="68"/>
      <c r="L299" s="26" t="s">
        <v>30</v>
      </c>
      <c r="M299" s="68" t="s">
        <v>30</v>
      </c>
      <c r="N299" s="25" t="s">
        <v>30</v>
      </c>
      <c r="O299" s="25" t="s">
        <v>30</v>
      </c>
      <c r="P299" s="82" t="s">
        <v>30</v>
      </c>
      <c r="Q299" s="26" t="s">
        <v>30</v>
      </c>
      <c r="R299" s="25" t="s">
        <v>30</v>
      </c>
      <c r="S299" s="25" t="s">
        <v>30</v>
      </c>
      <c r="T299" s="25" t="s">
        <v>30</v>
      </c>
      <c r="U299" s="82" t="s">
        <v>30</v>
      </c>
      <c r="V299" s="18" t="s">
        <v>30</v>
      </c>
      <c r="W299" s="17" t="s">
        <v>30</v>
      </c>
      <c r="X299" s="17" t="s">
        <v>30</v>
      </c>
      <c r="Y299" s="17" t="s">
        <v>30</v>
      </c>
      <c r="Z299" s="16" t="s">
        <v>30</v>
      </c>
      <c r="AA299" s="18" t="s">
        <v>30</v>
      </c>
      <c r="AB299" s="17" t="s">
        <v>30</v>
      </c>
      <c r="AC299" s="17" t="s">
        <v>30</v>
      </c>
      <c r="AD299" s="17" t="s">
        <v>30</v>
      </c>
      <c r="AE299" s="16" t="s">
        <v>30</v>
      </c>
      <c r="AF299" s="18" t="s">
        <v>30</v>
      </c>
      <c r="AG299" s="17" t="s">
        <v>30</v>
      </c>
      <c r="AH299" s="17" t="s">
        <v>30</v>
      </c>
      <c r="AI299" s="17" t="s">
        <v>30</v>
      </c>
      <c r="AJ299" s="19" t="s">
        <v>30</v>
      </c>
      <c r="AK299" s="44" t="s">
        <v>30</v>
      </c>
      <c r="AL299" s="17" t="s">
        <v>30</v>
      </c>
      <c r="AM299" s="17" t="s">
        <v>30</v>
      </c>
      <c r="AN299" s="17" t="s">
        <v>30</v>
      </c>
      <c r="AO299" s="16" t="s">
        <v>30</v>
      </c>
      <c r="AP299" s="18" t="s">
        <v>30</v>
      </c>
      <c r="AQ299" s="17" t="s">
        <v>30</v>
      </c>
      <c r="AR299" s="17" t="s">
        <v>30</v>
      </c>
      <c r="AS299" s="17" t="s">
        <v>30</v>
      </c>
      <c r="AT299" s="16" t="s">
        <v>30</v>
      </c>
      <c r="AU299" s="18" t="s">
        <v>30</v>
      </c>
      <c r="AV299" s="17" t="s">
        <v>30</v>
      </c>
      <c r="AW299" s="17" t="s">
        <v>30</v>
      </c>
      <c r="AX299" s="17" t="s">
        <v>30</v>
      </c>
      <c r="AY299" s="16" t="s">
        <v>30</v>
      </c>
      <c r="AZ299" s="18" t="s">
        <v>30</v>
      </c>
      <c r="BA299" s="17" t="s">
        <v>30</v>
      </c>
      <c r="BB299" s="17" t="s">
        <v>30</v>
      </c>
      <c r="BC299" s="17" t="s">
        <v>30</v>
      </c>
      <c r="BD299" s="16" t="s">
        <v>30</v>
      </c>
      <c r="BE299" s="18" t="s">
        <v>30</v>
      </c>
      <c r="BF299" s="17" t="s">
        <v>30</v>
      </c>
      <c r="BG299" s="17" t="s">
        <v>30</v>
      </c>
      <c r="BH299" s="17" t="s">
        <v>30</v>
      </c>
      <c r="BI299" s="16" t="s">
        <v>30</v>
      </c>
      <c r="BJ299" s="18" t="s">
        <v>30</v>
      </c>
      <c r="BK299" s="17" t="s">
        <v>30</v>
      </c>
      <c r="BL299" s="17" t="s">
        <v>30</v>
      </c>
      <c r="BM299" s="17" t="s">
        <v>30</v>
      </c>
      <c r="BN299" s="16" t="s">
        <v>30</v>
      </c>
      <c r="BO299" s="86"/>
    </row>
    <row r="300" spans="1:67" x14ac:dyDescent="0.2">
      <c r="A300" s="61"/>
      <c r="B300" s="62"/>
      <c r="C300" s="102"/>
      <c r="D300" s="103"/>
      <c r="E300" s="103"/>
      <c r="F300" s="103"/>
      <c r="G300" s="103"/>
      <c r="H300" s="103"/>
      <c r="I300" s="119" t="b">
        <f t="shared" si="13"/>
        <v>0</v>
      </c>
      <c r="J300" s="68"/>
      <c r="K300" s="68"/>
      <c r="L300" s="26" t="s">
        <v>30</v>
      </c>
      <c r="M300" s="68" t="s">
        <v>30</v>
      </c>
      <c r="N300" s="25" t="s">
        <v>30</v>
      </c>
      <c r="O300" s="25" t="s">
        <v>30</v>
      </c>
      <c r="P300" s="82" t="s">
        <v>30</v>
      </c>
      <c r="Q300" s="26" t="s">
        <v>30</v>
      </c>
      <c r="R300" s="25" t="s">
        <v>30</v>
      </c>
      <c r="S300" s="25" t="s">
        <v>30</v>
      </c>
      <c r="T300" s="25" t="s">
        <v>30</v>
      </c>
      <c r="U300" s="82" t="s">
        <v>30</v>
      </c>
      <c r="V300" s="18" t="s">
        <v>30</v>
      </c>
      <c r="W300" s="17" t="s">
        <v>30</v>
      </c>
      <c r="X300" s="17" t="s">
        <v>30</v>
      </c>
      <c r="Y300" s="17" t="s">
        <v>30</v>
      </c>
      <c r="Z300" s="16" t="s">
        <v>30</v>
      </c>
      <c r="AA300" s="18" t="s">
        <v>30</v>
      </c>
      <c r="AB300" s="17" t="s">
        <v>30</v>
      </c>
      <c r="AC300" s="17" t="s">
        <v>30</v>
      </c>
      <c r="AD300" s="17" t="s">
        <v>30</v>
      </c>
      <c r="AE300" s="16" t="s">
        <v>30</v>
      </c>
      <c r="AF300" s="18" t="s">
        <v>30</v>
      </c>
      <c r="AG300" s="17" t="s">
        <v>30</v>
      </c>
      <c r="AH300" s="17" t="s">
        <v>30</v>
      </c>
      <c r="AI300" s="17" t="s">
        <v>30</v>
      </c>
      <c r="AJ300" s="19" t="s">
        <v>30</v>
      </c>
      <c r="AK300" s="44" t="s">
        <v>30</v>
      </c>
      <c r="AL300" s="17" t="s">
        <v>30</v>
      </c>
      <c r="AM300" s="17" t="s">
        <v>30</v>
      </c>
      <c r="AN300" s="17" t="s">
        <v>30</v>
      </c>
      <c r="AO300" s="16" t="s">
        <v>30</v>
      </c>
      <c r="AP300" s="18" t="s">
        <v>30</v>
      </c>
      <c r="AQ300" s="17" t="s">
        <v>30</v>
      </c>
      <c r="AR300" s="17" t="s">
        <v>30</v>
      </c>
      <c r="AS300" s="17" t="s">
        <v>30</v>
      </c>
      <c r="AT300" s="16" t="s">
        <v>30</v>
      </c>
      <c r="AU300" s="18" t="s">
        <v>30</v>
      </c>
      <c r="AV300" s="17" t="s">
        <v>30</v>
      </c>
      <c r="AW300" s="17" t="s">
        <v>30</v>
      </c>
      <c r="AX300" s="17" t="s">
        <v>30</v>
      </c>
      <c r="AY300" s="16" t="s">
        <v>30</v>
      </c>
      <c r="AZ300" s="18" t="s">
        <v>30</v>
      </c>
      <c r="BA300" s="17" t="s">
        <v>30</v>
      </c>
      <c r="BB300" s="17" t="s">
        <v>30</v>
      </c>
      <c r="BC300" s="17" t="s">
        <v>30</v>
      </c>
      <c r="BD300" s="16" t="s">
        <v>30</v>
      </c>
      <c r="BE300" s="18" t="s">
        <v>30</v>
      </c>
      <c r="BF300" s="17" t="s">
        <v>30</v>
      </c>
      <c r="BG300" s="17" t="s">
        <v>30</v>
      </c>
      <c r="BH300" s="17" t="s">
        <v>30</v>
      </c>
      <c r="BI300" s="16" t="s">
        <v>30</v>
      </c>
      <c r="BJ300" s="18" t="s">
        <v>30</v>
      </c>
      <c r="BK300" s="17" t="s">
        <v>30</v>
      </c>
      <c r="BL300" s="17" t="s">
        <v>30</v>
      </c>
      <c r="BM300" s="17" t="s">
        <v>30</v>
      </c>
      <c r="BN300" s="16" t="s">
        <v>30</v>
      </c>
      <c r="BO300" s="86"/>
    </row>
    <row r="301" spans="1:67" x14ac:dyDescent="0.2">
      <c r="A301" s="61"/>
      <c r="B301" s="62"/>
      <c r="C301" s="102"/>
      <c r="D301" s="103"/>
      <c r="E301" s="103"/>
      <c r="F301" s="103"/>
      <c r="G301" s="103"/>
      <c r="H301" s="103"/>
      <c r="I301" s="119" t="b">
        <f t="shared" si="13"/>
        <v>0</v>
      </c>
      <c r="J301" s="68"/>
      <c r="K301" s="68"/>
      <c r="L301" s="26" t="s">
        <v>30</v>
      </c>
      <c r="M301" s="68" t="s">
        <v>30</v>
      </c>
      <c r="N301" s="25" t="s">
        <v>30</v>
      </c>
      <c r="O301" s="25" t="s">
        <v>30</v>
      </c>
      <c r="P301" s="82" t="s">
        <v>30</v>
      </c>
      <c r="Q301" s="26" t="s">
        <v>30</v>
      </c>
      <c r="R301" s="25" t="s">
        <v>30</v>
      </c>
      <c r="S301" s="25" t="s">
        <v>30</v>
      </c>
      <c r="T301" s="25" t="s">
        <v>30</v>
      </c>
      <c r="U301" s="82" t="s">
        <v>30</v>
      </c>
      <c r="V301" s="18" t="s">
        <v>30</v>
      </c>
      <c r="W301" s="17" t="s">
        <v>30</v>
      </c>
      <c r="X301" s="17" t="s">
        <v>30</v>
      </c>
      <c r="Y301" s="17" t="s">
        <v>30</v>
      </c>
      <c r="Z301" s="16" t="s">
        <v>30</v>
      </c>
      <c r="AA301" s="18" t="s">
        <v>30</v>
      </c>
      <c r="AB301" s="17" t="s">
        <v>30</v>
      </c>
      <c r="AC301" s="17" t="s">
        <v>30</v>
      </c>
      <c r="AD301" s="17" t="s">
        <v>30</v>
      </c>
      <c r="AE301" s="16" t="s">
        <v>30</v>
      </c>
      <c r="AF301" s="18" t="s">
        <v>30</v>
      </c>
      <c r="AG301" s="17" t="s">
        <v>30</v>
      </c>
      <c r="AH301" s="17" t="s">
        <v>30</v>
      </c>
      <c r="AI301" s="17" t="s">
        <v>30</v>
      </c>
      <c r="AJ301" s="19" t="s">
        <v>30</v>
      </c>
      <c r="AK301" s="44" t="s">
        <v>30</v>
      </c>
      <c r="AL301" s="17" t="s">
        <v>30</v>
      </c>
      <c r="AM301" s="17" t="s">
        <v>30</v>
      </c>
      <c r="AN301" s="17" t="s">
        <v>30</v>
      </c>
      <c r="AO301" s="16" t="s">
        <v>30</v>
      </c>
      <c r="AP301" s="18" t="s">
        <v>30</v>
      </c>
      <c r="AQ301" s="17" t="s">
        <v>30</v>
      </c>
      <c r="AR301" s="17" t="s">
        <v>30</v>
      </c>
      <c r="AS301" s="17" t="s">
        <v>30</v>
      </c>
      <c r="AT301" s="16" t="s">
        <v>30</v>
      </c>
      <c r="AU301" s="18" t="s">
        <v>30</v>
      </c>
      <c r="AV301" s="17" t="s">
        <v>30</v>
      </c>
      <c r="AW301" s="17" t="s">
        <v>30</v>
      </c>
      <c r="AX301" s="17" t="s">
        <v>30</v>
      </c>
      <c r="AY301" s="16" t="s">
        <v>30</v>
      </c>
      <c r="AZ301" s="18" t="s">
        <v>30</v>
      </c>
      <c r="BA301" s="17" t="s">
        <v>30</v>
      </c>
      <c r="BB301" s="17" t="s">
        <v>30</v>
      </c>
      <c r="BC301" s="17" t="s">
        <v>30</v>
      </c>
      <c r="BD301" s="16" t="s">
        <v>30</v>
      </c>
      <c r="BE301" s="18" t="s">
        <v>30</v>
      </c>
      <c r="BF301" s="17" t="s">
        <v>30</v>
      </c>
      <c r="BG301" s="17" t="s">
        <v>30</v>
      </c>
      <c r="BH301" s="17" t="s">
        <v>30</v>
      </c>
      <c r="BI301" s="16" t="s">
        <v>30</v>
      </c>
      <c r="BJ301" s="18" t="s">
        <v>30</v>
      </c>
      <c r="BK301" s="17" t="s">
        <v>30</v>
      </c>
      <c r="BL301" s="17" t="s">
        <v>30</v>
      </c>
      <c r="BM301" s="17" t="s">
        <v>30</v>
      </c>
      <c r="BN301" s="16" t="s">
        <v>30</v>
      </c>
      <c r="BO301" s="86"/>
    </row>
    <row r="302" spans="1:67" x14ac:dyDescent="0.2">
      <c r="A302" s="90"/>
      <c r="B302" s="89"/>
      <c r="C302" s="106"/>
      <c r="D302" s="107"/>
      <c r="E302" s="107"/>
      <c r="F302" s="107"/>
      <c r="G302" s="107"/>
      <c r="H302" s="107"/>
      <c r="I302" s="119" t="b">
        <f t="shared" si="13"/>
        <v>0</v>
      </c>
      <c r="J302" s="68"/>
      <c r="K302" s="68"/>
      <c r="L302" s="91" t="s">
        <v>30</v>
      </c>
      <c r="M302" s="92" t="s">
        <v>30</v>
      </c>
      <c r="N302" s="93" t="s">
        <v>30</v>
      </c>
      <c r="O302" s="93" t="s">
        <v>30</v>
      </c>
      <c r="P302" s="94" t="s">
        <v>30</v>
      </c>
      <c r="Q302" s="91" t="s">
        <v>30</v>
      </c>
      <c r="R302" s="93" t="s">
        <v>30</v>
      </c>
      <c r="S302" s="93" t="s">
        <v>30</v>
      </c>
      <c r="T302" s="93" t="s">
        <v>30</v>
      </c>
      <c r="U302" s="94" t="s">
        <v>30</v>
      </c>
      <c r="V302" s="95" t="s">
        <v>30</v>
      </c>
      <c r="W302" s="96" t="s">
        <v>30</v>
      </c>
      <c r="X302" s="96" t="s">
        <v>30</v>
      </c>
      <c r="Y302" s="96" t="s">
        <v>30</v>
      </c>
      <c r="Z302" s="97" t="s">
        <v>30</v>
      </c>
      <c r="AA302" s="95" t="s">
        <v>30</v>
      </c>
      <c r="AB302" s="96" t="s">
        <v>30</v>
      </c>
      <c r="AC302" s="96" t="s">
        <v>30</v>
      </c>
      <c r="AD302" s="96" t="s">
        <v>30</v>
      </c>
      <c r="AE302" s="97" t="s">
        <v>30</v>
      </c>
      <c r="AF302" s="95" t="s">
        <v>30</v>
      </c>
      <c r="AG302" s="96" t="s">
        <v>30</v>
      </c>
      <c r="AH302" s="96" t="s">
        <v>30</v>
      </c>
      <c r="AI302" s="96" t="s">
        <v>30</v>
      </c>
      <c r="AJ302" s="98" t="s">
        <v>30</v>
      </c>
      <c r="AK302" s="99" t="s">
        <v>30</v>
      </c>
      <c r="AL302" s="96" t="s">
        <v>30</v>
      </c>
      <c r="AM302" s="96" t="s">
        <v>30</v>
      </c>
      <c r="AN302" s="96" t="s">
        <v>30</v>
      </c>
      <c r="AO302" s="97" t="s">
        <v>30</v>
      </c>
      <c r="AP302" s="95" t="s">
        <v>30</v>
      </c>
      <c r="AQ302" s="96" t="s">
        <v>30</v>
      </c>
      <c r="AR302" s="96" t="s">
        <v>30</v>
      </c>
      <c r="AS302" s="96" t="s">
        <v>30</v>
      </c>
      <c r="AT302" s="97" t="s">
        <v>30</v>
      </c>
      <c r="AU302" s="95" t="s">
        <v>30</v>
      </c>
      <c r="AV302" s="96" t="s">
        <v>30</v>
      </c>
      <c r="AW302" s="96" t="s">
        <v>30</v>
      </c>
      <c r="AX302" s="96" t="s">
        <v>30</v>
      </c>
      <c r="AY302" s="97" t="s">
        <v>30</v>
      </c>
      <c r="AZ302" s="95" t="s">
        <v>30</v>
      </c>
      <c r="BA302" s="96" t="s">
        <v>30</v>
      </c>
      <c r="BB302" s="96" t="s">
        <v>30</v>
      </c>
      <c r="BC302" s="96" t="s">
        <v>30</v>
      </c>
      <c r="BD302" s="97" t="s">
        <v>30</v>
      </c>
      <c r="BE302" s="95" t="s">
        <v>30</v>
      </c>
      <c r="BF302" s="96" t="s">
        <v>30</v>
      </c>
      <c r="BG302" s="96" t="s">
        <v>30</v>
      </c>
      <c r="BH302" s="96" t="s">
        <v>30</v>
      </c>
      <c r="BI302" s="97" t="s">
        <v>30</v>
      </c>
      <c r="BJ302" s="95" t="s">
        <v>30</v>
      </c>
      <c r="BK302" s="96" t="s">
        <v>30</v>
      </c>
      <c r="BL302" s="96" t="s">
        <v>30</v>
      </c>
      <c r="BM302" s="96" t="s">
        <v>30</v>
      </c>
      <c r="BN302" s="97" t="s">
        <v>30</v>
      </c>
      <c r="BO302" s="86"/>
    </row>
    <row r="303" spans="1:67" s="100" customFormat="1" x14ac:dyDescent="0.2">
      <c r="A303" s="61"/>
      <c r="B303" s="61"/>
      <c r="C303" s="103"/>
      <c r="D303" s="103"/>
      <c r="E303" s="103"/>
      <c r="F303" s="103"/>
      <c r="G303" s="103"/>
      <c r="H303" s="103"/>
      <c r="I303" s="119" t="b">
        <f t="shared" si="13"/>
        <v>0</v>
      </c>
      <c r="J303" s="68"/>
      <c r="K303" s="68"/>
      <c r="L303" s="18" t="s">
        <v>30</v>
      </c>
      <c r="M303" s="68" t="s">
        <v>30</v>
      </c>
      <c r="N303" s="17" t="s">
        <v>30</v>
      </c>
      <c r="O303" s="17" t="s">
        <v>30</v>
      </c>
      <c r="P303" s="16" t="s">
        <v>30</v>
      </c>
      <c r="Q303" s="18" t="s">
        <v>30</v>
      </c>
      <c r="R303" s="17" t="s">
        <v>30</v>
      </c>
      <c r="S303" s="17" t="s">
        <v>30</v>
      </c>
      <c r="T303" s="17" t="s">
        <v>30</v>
      </c>
      <c r="U303" s="16" t="s">
        <v>30</v>
      </c>
      <c r="V303" s="18" t="s">
        <v>30</v>
      </c>
      <c r="W303" s="17" t="s">
        <v>30</v>
      </c>
      <c r="X303" s="17" t="s">
        <v>30</v>
      </c>
      <c r="Y303" s="17" t="s">
        <v>30</v>
      </c>
      <c r="Z303" s="16" t="s">
        <v>30</v>
      </c>
      <c r="AA303" s="18" t="s">
        <v>30</v>
      </c>
      <c r="AB303" s="17" t="s">
        <v>30</v>
      </c>
      <c r="AC303" s="17" t="s">
        <v>30</v>
      </c>
      <c r="AD303" s="17" t="s">
        <v>30</v>
      </c>
      <c r="AE303" s="16" t="s">
        <v>30</v>
      </c>
      <c r="AF303" s="18" t="s">
        <v>30</v>
      </c>
      <c r="AG303" s="17" t="s">
        <v>30</v>
      </c>
      <c r="AH303" s="17" t="s">
        <v>30</v>
      </c>
      <c r="AI303" s="17" t="s">
        <v>30</v>
      </c>
      <c r="AJ303" s="19" t="s">
        <v>30</v>
      </c>
      <c r="AK303" s="44" t="s">
        <v>30</v>
      </c>
      <c r="AL303" s="17" t="s">
        <v>30</v>
      </c>
      <c r="AM303" s="17" t="s">
        <v>30</v>
      </c>
      <c r="AN303" s="17" t="s">
        <v>30</v>
      </c>
      <c r="AO303" s="16" t="s">
        <v>30</v>
      </c>
      <c r="AP303" s="18" t="s">
        <v>30</v>
      </c>
      <c r="AQ303" s="17" t="s">
        <v>30</v>
      </c>
      <c r="AR303" s="17" t="s">
        <v>30</v>
      </c>
      <c r="AS303" s="17" t="s">
        <v>30</v>
      </c>
      <c r="AT303" s="16" t="s">
        <v>30</v>
      </c>
      <c r="AU303" s="18" t="s">
        <v>30</v>
      </c>
      <c r="AV303" s="17" t="s">
        <v>30</v>
      </c>
      <c r="AW303" s="17" t="s">
        <v>30</v>
      </c>
      <c r="AX303" s="17" t="s">
        <v>30</v>
      </c>
      <c r="AY303" s="16" t="s">
        <v>30</v>
      </c>
      <c r="AZ303" s="18" t="s">
        <v>30</v>
      </c>
      <c r="BA303" s="17" t="s">
        <v>30</v>
      </c>
      <c r="BB303" s="17" t="s">
        <v>30</v>
      </c>
      <c r="BC303" s="17" t="s">
        <v>30</v>
      </c>
      <c r="BD303" s="16" t="s">
        <v>30</v>
      </c>
      <c r="BE303" s="18" t="s">
        <v>30</v>
      </c>
      <c r="BF303" s="17" t="s">
        <v>30</v>
      </c>
      <c r="BG303" s="17" t="s">
        <v>30</v>
      </c>
      <c r="BH303" s="17" t="s">
        <v>30</v>
      </c>
      <c r="BI303" s="16" t="s">
        <v>30</v>
      </c>
      <c r="BJ303" s="18" t="s">
        <v>30</v>
      </c>
      <c r="BK303" s="17" t="s">
        <v>30</v>
      </c>
      <c r="BL303" s="17" t="s">
        <v>30</v>
      </c>
      <c r="BM303" s="17" t="s">
        <v>30</v>
      </c>
      <c r="BN303" s="16" t="s">
        <v>30</v>
      </c>
      <c r="BO303" s="101"/>
    </row>
    <row r="304" spans="1:67" s="100" customFormat="1" x14ac:dyDescent="0.2">
      <c r="A304" s="61"/>
      <c r="B304" s="61"/>
      <c r="C304" s="103"/>
      <c r="D304" s="103"/>
      <c r="E304" s="103"/>
      <c r="F304" s="103"/>
      <c r="G304" s="103"/>
      <c r="H304" s="103"/>
      <c r="I304" s="119" t="b">
        <f t="shared" si="13"/>
        <v>0</v>
      </c>
      <c r="J304" s="68"/>
      <c r="K304" s="68"/>
      <c r="L304" s="18" t="s">
        <v>30</v>
      </c>
      <c r="M304" s="68" t="s">
        <v>30</v>
      </c>
      <c r="N304" s="17" t="s">
        <v>30</v>
      </c>
      <c r="O304" s="17" t="s">
        <v>30</v>
      </c>
      <c r="P304" s="16" t="s">
        <v>30</v>
      </c>
      <c r="Q304" s="18" t="s">
        <v>30</v>
      </c>
      <c r="R304" s="17" t="s">
        <v>30</v>
      </c>
      <c r="S304" s="17" t="s">
        <v>30</v>
      </c>
      <c r="T304" s="17" t="s">
        <v>30</v>
      </c>
      <c r="U304" s="16" t="s">
        <v>30</v>
      </c>
      <c r="V304" s="18" t="s">
        <v>30</v>
      </c>
      <c r="W304" s="17" t="s">
        <v>30</v>
      </c>
      <c r="X304" s="17" t="s">
        <v>30</v>
      </c>
      <c r="Y304" s="17" t="s">
        <v>30</v>
      </c>
      <c r="Z304" s="16" t="s">
        <v>30</v>
      </c>
      <c r="AA304" s="18" t="s">
        <v>30</v>
      </c>
      <c r="AB304" s="17" t="s">
        <v>30</v>
      </c>
      <c r="AC304" s="17" t="s">
        <v>30</v>
      </c>
      <c r="AD304" s="17" t="s">
        <v>30</v>
      </c>
      <c r="AE304" s="16" t="s">
        <v>30</v>
      </c>
      <c r="AF304" s="18" t="s">
        <v>30</v>
      </c>
      <c r="AG304" s="17" t="s">
        <v>30</v>
      </c>
      <c r="AH304" s="17" t="s">
        <v>30</v>
      </c>
      <c r="AI304" s="17" t="s">
        <v>30</v>
      </c>
      <c r="AJ304" s="19" t="s">
        <v>30</v>
      </c>
      <c r="AK304" s="44" t="s">
        <v>30</v>
      </c>
      <c r="AL304" s="17" t="s">
        <v>30</v>
      </c>
      <c r="AM304" s="17" t="s">
        <v>30</v>
      </c>
      <c r="AN304" s="17" t="s">
        <v>30</v>
      </c>
      <c r="AO304" s="16" t="s">
        <v>30</v>
      </c>
      <c r="AP304" s="18" t="s">
        <v>30</v>
      </c>
      <c r="AQ304" s="17" t="s">
        <v>30</v>
      </c>
      <c r="AR304" s="17" t="s">
        <v>30</v>
      </c>
      <c r="AS304" s="17" t="s">
        <v>30</v>
      </c>
      <c r="AT304" s="16" t="s">
        <v>30</v>
      </c>
      <c r="AU304" s="18" t="s">
        <v>30</v>
      </c>
      <c r="AV304" s="17" t="s">
        <v>30</v>
      </c>
      <c r="AW304" s="17" t="s">
        <v>30</v>
      </c>
      <c r="AX304" s="17" t="s">
        <v>30</v>
      </c>
      <c r="AY304" s="16" t="s">
        <v>30</v>
      </c>
      <c r="AZ304" s="18" t="s">
        <v>30</v>
      </c>
      <c r="BA304" s="17" t="s">
        <v>30</v>
      </c>
      <c r="BB304" s="17" t="s">
        <v>30</v>
      </c>
      <c r="BC304" s="17" t="s">
        <v>30</v>
      </c>
      <c r="BD304" s="16" t="s">
        <v>30</v>
      </c>
      <c r="BE304" s="18" t="s">
        <v>30</v>
      </c>
      <c r="BF304" s="17" t="s">
        <v>30</v>
      </c>
      <c r="BG304" s="17" t="s">
        <v>30</v>
      </c>
      <c r="BH304" s="17" t="s">
        <v>30</v>
      </c>
      <c r="BI304" s="16" t="s">
        <v>30</v>
      </c>
      <c r="BJ304" s="18" t="s">
        <v>30</v>
      </c>
      <c r="BK304" s="17" t="s">
        <v>30</v>
      </c>
      <c r="BL304" s="17" t="s">
        <v>30</v>
      </c>
      <c r="BM304" s="17" t="s">
        <v>30</v>
      </c>
      <c r="BN304" s="16" t="s">
        <v>30</v>
      </c>
      <c r="BO304" s="101"/>
    </row>
    <row r="305" spans="1:67" s="100" customFormat="1" x14ac:dyDescent="0.2">
      <c r="A305" s="61"/>
      <c r="B305" s="61"/>
      <c r="C305" s="103"/>
      <c r="D305" s="103"/>
      <c r="E305" s="103"/>
      <c r="F305" s="103"/>
      <c r="G305" s="103"/>
      <c r="H305" s="103"/>
      <c r="I305" s="119" t="b">
        <f t="shared" si="13"/>
        <v>0</v>
      </c>
      <c r="J305" s="68"/>
      <c r="K305" s="68"/>
      <c r="L305" s="18" t="s">
        <v>30</v>
      </c>
      <c r="M305" s="68" t="s">
        <v>30</v>
      </c>
      <c r="N305" s="17" t="s">
        <v>30</v>
      </c>
      <c r="O305" s="17" t="s">
        <v>30</v>
      </c>
      <c r="P305" s="16" t="s">
        <v>30</v>
      </c>
      <c r="Q305" s="18" t="s">
        <v>30</v>
      </c>
      <c r="R305" s="17" t="s">
        <v>30</v>
      </c>
      <c r="S305" s="17" t="s">
        <v>30</v>
      </c>
      <c r="T305" s="17" t="s">
        <v>30</v>
      </c>
      <c r="U305" s="16" t="s">
        <v>30</v>
      </c>
      <c r="V305" s="18" t="s">
        <v>30</v>
      </c>
      <c r="W305" s="17" t="s">
        <v>30</v>
      </c>
      <c r="X305" s="17" t="s">
        <v>30</v>
      </c>
      <c r="Y305" s="17" t="s">
        <v>30</v>
      </c>
      <c r="Z305" s="16" t="s">
        <v>30</v>
      </c>
      <c r="AA305" s="18" t="s">
        <v>30</v>
      </c>
      <c r="AB305" s="17" t="s">
        <v>30</v>
      </c>
      <c r="AC305" s="17" t="s">
        <v>30</v>
      </c>
      <c r="AD305" s="17" t="s">
        <v>30</v>
      </c>
      <c r="AE305" s="16" t="s">
        <v>30</v>
      </c>
      <c r="AF305" s="18" t="s">
        <v>30</v>
      </c>
      <c r="AG305" s="17" t="s">
        <v>30</v>
      </c>
      <c r="AH305" s="17" t="s">
        <v>30</v>
      </c>
      <c r="AI305" s="17" t="s">
        <v>30</v>
      </c>
      <c r="AJ305" s="19" t="s">
        <v>30</v>
      </c>
      <c r="AK305" s="44" t="s">
        <v>30</v>
      </c>
      <c r="AL305" s="17" t="s">
        <v>30</v>
      </c>
      <c r="AM305" s="17" t="s">
        <v>30</v>
      </c>
      <c r="AN305" s="17" t="s">
        <v>30</v>
      </c>
      <c r="AO305" s="16" t="s">
        <v>30</v>
      </c>
      <c r="AP305" s="18" t="s">
        <v>30</v>
      </c>
      <c r="AQ305" s="17" t="s">
        <v>30</v>
      </c>
      <c r="AR305" s="17" t="s">
        <v>30</v>
      </c>
      <c r="AS305" s="17" t="s">
        <v>30</v>
      </c>
      <c r="AT305" s="16" t="s">
        <v>30</v>
      </c>
      <c r="AU305" s="18" t="s">
        <v>30</v>
      </c>
      <c r="AV305" s="17" t="s">
        <v>30</v>
      </c>
      <c r="AW305" s="17" t="s">
        <v>30</v>
      </c>
      <c r="AX305" s="17" t="s">
        <v>30</v>
      </c>
      <c r="AY305" s="16" t="s">
        <v>30</v>
      </c>
      <c r="AZ305" s="18" t="s">
        <v>30</v>
      </c>
      <c r="BA305" s="17" t="s">
        <v>30</v>
      </c>
      <c r="BB305" s="17" t="s">
        <v>30</v>
      </c>
      <c r="BC305" s="17" t="s">
        <v>30</v>
      </c>
      <c r="BD305" s="16" t="s">
        <v>30</v>
      </c>
      <c r="BE305" s="18" t="s">
        <v>30</v>
      </c>
      <c r="BF305" s="17" t="s">
        <v>30</v>
      </c>
      <c r="BG305" s="17" t="s">
        <v>30</v>
      </c>
      <c r="BH305" s="17" t="s">
        <v>30</v>
      </c>
      <c r="BI305" s="16" t="s">
        <v>30</v>
      </c>
      <c r="BJ305" s="18" t="s">
        <v>30</v>
      </c>
      <c r="BK305" s="17" t="s">
        <v>30</v>
      </c>
      <c r="BL305" s="17" t="s">
        <v>30</v>
      </c>
      <c r="BM305" s="17" t="s">
        <v>30</v>
      </c>
      <c r="BN305" s="16" t="s">
        <v>30</v>
      </c>
      <c r="BO305" s="101"/>
    </row>
    <row r="306" spans="1:67" s="100" customFormat="1" x14ac:dyDescent="0.2">
      <c r="A306" s="61"/>
      <c r="B306" s="61"/>
      <c r="C306" s="103"/>
      <c r="D306" s="103"/>
      <c r="E306" s="103"/>
      <c r="F306" s="103"/>
      <c r="G306" s="103"/>
      <c r="H306" s="103"/>
      <c r="I306" s="119" t="b">
        <f t="shared" si="13"/>
        <v>0</v>
      </c>
      <c r="J306" s="68"/>
      <c r="K306" s="68"/>
      <c r="L306" s="18" t="s">
        <v>30</v>
      </c>
      <c r="M306" s="68" t="s">
        <v>30</v>
      </c>
      <c r="N306" s="17" t="s">
        <v>30</v>
      </c>
      <c r="O306" s="17" t="s">
        <v>30</v>
      </c>
      <c r="P306" s="16" t="s">
        <v>30</v>
      </c>
      <c r="Q306" s="18" t="s">
        <v>30</v>
      </c>
      <c r="R306" s="17" t="s">
        <v>30</v>
      </c>
      <c r="S306" s="17" t="s">
        <v>30</v>
      </c>
      <c r="T306" s="17" t="s">
        <v>30</v>
      </c>
      <c r="U306" s="16" t="s">
        <v>30</v>
      </c>
      <c r="V306" s="18" t="s">
        <v>30</v>
      </c>
      <c r="W306" s="17" t="s">
        <v>30</v>
      </c>
      <c r="X306" s="17" t="s">
        <v>30</v>
      </c>
      <c r="Y306" s="17" t="s">
        <v>30</v>
      </c>
      <c r="Z306" s="16" t="s">
        <v>30</v>
      </c>
      <c r="AA306" s="18" t="s">
        <v>30</v>
      </c>
      <c r="AB306" s="17" t="s">
        <v>30</v>
      </c>
      <c r="AC306" s="17" t="s">
        <v>30</v>
      </c>
      <c r="AD306" s="17" t="s">
        <v>30</v>
      </c>
      <c r="AE306" s="16" t="s">
        <v>30</v>
      </c>
      <c r="AF306" s="18" t="s">
        <v>30</v>
      </c>
      <c r="AG306" s="17" t="s">
        <v>30</v>
      </c>
      <c r="AH306" s="17" t="s">
        <v>30</v>
      </c>
      <c r="AI306" s="17" t="s">
        <v>30</v>
      </c>
      <c r="AJ306" s="19" t="s">
        <v>30</v>
      </c>
      <c r="AK306" s="44" t="s">
        <v>30</v>
      </c>
      <c r="AL306" s="17" t="s">
        <v>30</v>
      </c>
      <c r="AM306" s="17" t="s">
        <v>30</v>
      </c>
      <c r="AN306" s="17" t="s">
        <v>30</v>
      </c>
      <c r="AO306" s="16" t="s">
        <v>30</v>
      </c>
      <c r="AP306" s="18" t="s">
        <v>30</v>
      </c>
      <c r="AQ306" s="17" t="s">
        <v>30</v>
      </c>
      <c r="AR306" s="17" t="s">
        <v>30</v>
      </c>
      <c r="AS306" s="17" t="s">
        <v>30</v>
      </c>
      <c r="AT306" s="16" t="s">
        <v>30</v>
      </c>
      <c r="AU306" s="18" t="s">
        <v>30</v>
      </c>
      <c r="AV306" s="17" t="s">
        <v>30</v>
      </c>
      <c r="AW306" s="17" t="s">
        <v>30</v>
      </c>
      <c r="AX306" s="17" t="s">
        <v>30</v>
      </c>
      <c r="AY306" s="16" t="s">
        <v>30</v>
      </c>
      <c r="AZ306" s="18" t="s">
        <v>30</v>
      </c>
      <c r="BA306" s="17" t="s">
        <v>30</v>
      </c>
      <c r="BB306" s="17" t="s">
        <v>30</v>
      </c>
      <c r="BC306" s="17" t="s">
        <v>30</v>
      </c>
      <c r="BD306" s="16" t="s">
        <v>30</v>
      </c>
      <c r="BE306" s="18" t="s">
        <v>30</v>
      </c>
      <c r="BF306" s="17" t="s">
        <v>30</v>
      </c>
      <c r="BG306" s="17" t="s">
        <v>30</v>
      </c>
      <c r="BH306" s="17" t="s">
        <v>30</v>
      </c>
      <c r="BI306" s="16" t="s">
        <v>30</v>
      </c>
      <c r="BJ306" s="18" t="s">
        <v>30</v>
      </c>
      <c r="BK306" s="17" t="s">
        <v>30</v>
      </c>
      <c r="BL306" s="17" t="s">
        <v>30</v>
      </c>
      <c r="BM306" s="17" t="s">
        <v>30</v>
      </c>
      <c r="BN306" s="16" t="s">
        <v>30</v>
      </c>
      <c r="BO306" s="101"/>
    </row>
    <row r="307" spans="1:67" s="100" customFormat="1" x14ac:dyDescent="0.2">
      <c r="A307" s="61"/>
      <c r="B307" s="61"/>
      <c r="C307" s="103"/>
      <c r="D307" s="103"/>
      <c r="E307" s="103"/>
      <c r="F307" s="103"/>
      <c r="G307" s="103"/>
      <c r="H307" s="103"/>
      <c r="I307" s="119" t="b">
        <f t="shared" si="13"/>
        <v>0</v>
      </c>
      <c r="J307" s="68"/>
      <c r="K307" s="68"/>
      <c r="L307" s="18" t="s">
        <v>30</v>
      </c>
      <c r="M307" s="68" t="s">
        <v>30</v>
      </c>
      <c r="N307" s="17" t="s">
        <v>30</v>
      </c>
      <c r="O307" s="17" t="s">
        <v>30</v>
      </c>
      <c r="P307" s="16" t="s">
        <v>30</v>
      </c>
      <c r="Q307" s="18" t="s">
        <v>30</v>
      </c>
      <c r="R307" s="17" t="s">
        <v>30</v>
      </c>
      <c r="S307" s="17" t="s">
        <v>30</v>
      </c>
      <c r="T307" s="17" t="s">
        <v>30</v>
      </c>
      <c r="U307" s="16" t="s">
        <v>30</v>
      </c>
      <c r="V307" s="18" t="s">
        <v>30</v>
      </c>
      <c r="W307" s="17" t="s">
        <v>30</v>
      </c>
      <c r="X307" s="17" t="s">
        <v>30</v>
      </c>
      <c r="Y307" s="17" t="s">
        <v>30</v>
      </c>
      <c r="Z307" s="16" t="s">
        <v>30</v>
      </c>
      <c r="AA307" s="18" t="s">
        <v>30</v>
      </c>
      <c r="AB307" s="17" t="s">
        <v>30</v>
      </c>
      <c r="AC307" s="17" t="s">
        <v>30</v>
      </c>
      <c r="AD307" s="17" t="s">
        <v>30</v>
      </c>
      <c r="AE307" s="16" t="s">
        <v>30</v>
      </c>
      <c r="AF307" s="18" t="s">
        <v>30</v>
      </c>
      <c r="AG307" s="17" t="s">
        <v>30</v>
      </c>
      <c r="AH307" s="17" t="s">
        <v>30</v>
      </c>
      <c r="AI307" s="17" t="s">
        <v>30</v>
      </c>
      <c r="AJ307" s="19" t="s">
        <v>30</v>
      </c>
      <c r="AK307" s="44" t="s">
        <v>30</v>
      </c>
      <c r="AL307" s="17" t="s">
        <v>30</v>
      </c>
      <c r="AM307" s="17" t="s">
        <v>30</v>
      </c>
      <c r="AN307" s="17" t="s">
        <v>30</v>
      </c>
      <c r="AO307" s="16" t="s">
        <v>30</v>
      </c>
      <c r="AP307" s="18" t="s">
        <v>30</v>
      </c>
      <c r="AQ307" s="17" t="s">
        <v>30</v>
      </c>
      <c r="AR307" s="17" t="s">
        <v>30</v>
      </c>
      <c r="AS307" s="17" t="s">
        <v>30</v>
      </c>
      <c r="AT307" s="16" t="s">
        <v>30</v>
      </c>
      <c r="AU307" s="18" t="s">
        <v>30</v>
      </c>
      <c r="AV307" s="17" t="s">
        <v>30</v>
      </c>
      <c r="AW307" s="17" t="s">
        <v>30</v>
      </c>
      <c r="AX307" s="17" t="s">
        <v>30</v>
      </c>
      <c r="AY307" s="16" t="s">
        <v>30</v>
      </c>
      <c r="AZ307" s="18" t="s">
        <v>30</v>
      </c>
      <c r="BA307" s="17" t="s">
        <v>30</v>
      </c>
      <c r="BB307" s="17" t="s">
        <v>30</v>
      </c>
      <c r="BC307" s="17" t="s">
        <v>30</v>
      </c>
      <c r="BD307" s="16" t="s">
        <v>30</v>
      </c>
      <c r="BE307" s="18" t="s">
        <v>30</v>
      </c>
      <c r="BF307" s="17" t="s">
        <v>30</v>
      </c>
      <c r="BG307" s="17" t="s">
        <v>30</v>
      </c>
      <c r="BH307" s="17" t="s">
        <v>30</v>
      </c>
      <c r="BI307" s="16" t="s">
        <v>30</v>
      </c>
      <c r="BJ307" s="18" t="s">
        <v>30</v>
      </c>
      <c r="BK307" s="17" t="s">
        <v>30</v>
      </c>
      <c r="BL307" s="17" t="s">
        <v>30</v>
      </c>
      <c r="BM307" s="17" t="s">
        <v>30</v>
      </c>
      <c r="BN307" s="16" t="s">
        <v>30</v>
      </c>
      <c r="BO307" s="101"/>
    </row>
    <row r="308" spans="1:67" s="100" customFormat="1" x14ac:dyDescent="0.2">
      <c r="A308" s="61"/>
      <c r="B308" s="61"/>
      <c r="C308" s="103"/>
      <c r="D308" s="103"/>
      <c r="E308" s="103"/>
      <c r="F308" s="103"/>
      <c r="G308" s="103"/>
      <c r="H308" s="103"/>
      <c r="I308" s="119" t="b">
        <f t="shared" si="13"/>
        <v>0</v>
      </c>
      <c r="J308" s="68"/>
      <c r="K308" s="68"/>
      <c r="L308" s="18" t="s">
        <v>30</v>
      </c>
      <c r="M308" s="68" t="s">
        <v>30</v>
      </c>
      <c r="N308" s="17" t="s">
        <v>30</v>
      </c>
      <c r="O308" s="17" t="s">
        <v>30</v>
      </c>
      <c r="P308" s="16" t="s">
        <v>30</v>
      </c>
      <c r="Q308" s="18" t="s">
        <v>30</v>
      </c>
      <c r="R308" s="17" t="s">
        <v>30</v>
      </c>
      <c r="S308" s="17" t="s">
        <v>30</v>
      </c>
      <c r="T308" s="17" t="s">
        <v>30</v>
      </c>
      <c r="U308" s="16" t="s">
        <v>30</v>
      </c>
      <c r="V308" s="18" t="s">
        <v>30</v>
      </c>
      <c r="W308" s="17" t="s">
        <v>30</v>
      </c>
      <c r="X308" s="17" t="s">
        <v>30</v>
      </c>
      <c r="Y308" s="17" t="s">
        <v>30</v>
      </c>
      <c r="Z308" s="16" t="s">
        <v>30</v>
      </c>
      <c r="AA308" s="18" t="s">
        <v>30</v>
      </c>
      <c r="AB308" s="17" t="s">
        <v>30</v>
      </c>
      <c r="AC308" s="17" t="s">
        <v>30</v>
      </c>
      <c r="AD308" s="17" t="s">
        <v>30</v>
      </c>
      <c r="AE308" s="16" t="s">
        <v>30</v>
      </c>
      <c r="AF308" s="18" t="s">
        <v>30</v>
      </c>
      <c r="AG308" s="17" t="s">
        <v>30</v>
      </c>
      <c r="AH308" s="17" t="s">
        <v>30</v>
      </c>
      <c r="AI308" s="17" t="s">
        <v>30</v>
      </c>
      <c r="AJ308" s="19" t="s">
        <v>30</v>
      </c>
      <c r="AK308" s="44" t="s">
        <v>30</v>
      </c>
      <c r="AL308" s="17" t="s">
        <v>30</v>
      </c>
      <c r="AM308" s="17" t="s">
        <v>30</v>
      </c>
      <c r="AN308" s="17" t="s">
        <v>30</v>
      </c>
      <c r="AO308" s="16" t="s">
        <v>30</v>
      </c>
      <c r="AP308" s="18" t="s">
        <v>30</v>
      </c>
      <c r="AQ308" s="17" t="s">
        <v>30</v>
      </c>
      <c r="AR308" s="17" t="s">
        <v>30</v>
      </c>
      <c r="AS308" s="17" t="s">
        <v>30</v>
      </c>
      <c r="AT308" s="16" t="s">
        <v>30</v>
      </c>
      <c r="AU308" s="18" t="s">
        <v>30</v>
      </c>
      <c r="AV308" s="17" t="s">
        <v>30</v>
      </c>
      <c r="AW308" s="17" t="s">
        <v>30</v>
      </c>
      <c r="AX308" s="17" t="s">
        <v>30</v>
      </c>
      <c r="AY308" s="16" t="s">
        <v>30</v>
      </c>
      <c r="AZ308" s="18" t="s">
        <v>30</v>
      </c>
      <c r="BA308" s="17" t="s">
        <v>30</v>
      </c>
      <c r="BB308" s="17" t="s">
        <v>30</v>
      </c>
      <c r="BC308" s="17" t="s">
        <v>30</v>
      </c>
      <c r="BD308" s="16" t="s">
        <v>30</v>
      </c>
      <c r="BE308" s="18" t="s">
        <v>30</v>
      </c>
      <c r="BF308" s="17" t="s">
        <v>30</v>
      </c>
      <c r="BG308" s="17" t="s">
        <v>30</v>
      </c>
      <c r="BH308" s="17" t="s">
        <v>30</v>
      </c>
      <c r="BI308" s="16" t="s">
        <v>30</v>
      </c>
      <c r="BJ308" s="18" t="s">
        <v>30</v>
      </c>
      <c r="BK308" s="17" t="s">
        <v>30</v>
      </c>
      <c r="BL308" s="17" t="s">
        <v>30</v>
      </c>
      <c r="BM308" s="17" t="s">
        <v>30</v>
      </c>
      <c r="BN308" s="16" t="s">
        <v>30</v>
      </c>
      <c r="BO308" s="101"/>
    </row>
    <row r="309" spans="1:67" s="100" customFormat="1" x14ac:dyDescent="0.2">
      <c r="A309" s="61"/>
      <c r="B309" s="61"/>
      <c r="C309" s="103"/>
      <c r="D309" s="103"/>
      <c r="E309" s="103"/>
      <c r="F309" s="103"/>
      <c r="G309" s="103"/>
      <c r="H309" s="103"/>
      <c r="I309" s="119" t="b">
        <f t="shared" si="13"/>
        <v>0</v>
      </c>
      <c r="J309" s="68"/>
      <c r="K309" s="68"/>
      <c r="L309" s="18" t="s">
        <v>30</v>
      </c>
      <c r="M309" s="68" t="s">
        <v>30</v>
      </c>
      <c r="N309" s="17" t="s">
        <v>30</v>
      </c>
      <c r="O309" s="17" t="s">
        <v>30</v>
      </c>
      <c r="P309" s="16" t="s">
        <v>30</v>
      </c>
      <c r="Q309" s="18" t="s">
        <v>30</v>
      </c>
      <c r="R309" s="17" t="s">
        <v>30</v>
      </c>
      <c r="S309" s="17" t="s">
        <v>30</v>
      </c>
      <c r="T309" s="17" t="s">
        <v>30</v>
      </c>
      <c r="U309" s="16" t="s">
        <v>30</v>
      </c>
      <c r="V309" s="18" t="s">
        <v>30</v>
      </c>
      <c r="W309" s="17" t="s">
        <v>30</v>
      </c>
      <c r="X309" s="17" t="s">
        <v>30</v>
      </c>
      <c r="Y309" s="17" t="s">
        <v>30</v>
      </c>
      <c r="Z309" s="16" t="s">
        <v>30</v>
      </c>
      <c r="AA309" s="18" t="s">
        <v>30</v>
      </c>
      <c r="AB309" s="17" t="s">
        <v>30</v>
      </c>
      <c r="AC309" s="17" t="s">
        <v>30</v>
      </c>
      <c r="AD309" s="17" t="s">
        <v>30</v>
      </c>
      <c r="AE309" s="16" t="s">
        <v>30</v>
      </c>
      <c r="AF309" s="18" t="s">
        <v>30</v>
      </c>
      <c r="AG309" s="17" t="s">
        <v>30</v>
      </c>
      <c r="AH309" s="17" t="s">
        <v>30</v>
      </c>
      <c r="AI309" s="17" t="s">
        <v>30</v>
      </c>
      <c r="AJ309" s="19" t="s">
        <v>30</v>
      </c>
      <c r="AK309" s="44" t="s">
        <v>30</v>
      </c>
      <c r="AL309" s="17" t="s">
        <v>30</v>
      </c>
      <c r="AM309" s="17" t="s">
        <v>30</v>
      </c>
      <c r="AN309" s="17" t="s">
        <v>30</v>
      </c>
      <c r="AO309" s="16" t="s">
        <v>30</v>
      </c>
      <c r="AP309" s="18" t="s">
        <v>30</v>
      </c>
      <c r="AQ309" s="17" t="s">
        <v>30</v>
      </c>
      <c r="AR309" s="17" t="s">
        <v>30</v>
      </c>
      <c r="AS309" s="17" t="s">
        <v>30</v>
      </c>
      <c r="AT309" s="16" t="s">
        <v>30</v>
      </c>
      <c r="AU309" s="18" t="s">
        <v>30</v>
      </c>
      <c r="AV309" s="17" t="s">
        <v>30</v>
      </c>
      <c r="AW309" s="17" t="s">
        <v>30</v>
      </c>
      <c r="AX309" s="17" t="s">
        <v>30</v>
      </c>
      <c r="AY309" s="16" t="s">
        <v>30</v>
      </c>
      <c r="AZ309" s="18" t="s">
        <v>30</v>
      </c>
      <c r="BA309" s="17" t="s">
        <v>30</v>
      </c>
      <c r="BB309" s="17" t="s">
        <v>30</v>
      </c>
      <c r="BC309" s="17" t="s">
        <v>30</v>
      </c>
      <c r="BD309" s="16" t="s">
        <v>30</v>
      </c>
      <c r="BE309" s="18" t="s">
        <v>30</v>
      </c>
      <c r="BF309" s="17" t="s">
        <v>30</v>
      </c>
      <c r="BG309" s="17" t="s">
        <v>30</v>
      </c>
      <c r="BH309" s="17" t="s">
        <v>30</v>
      </c>
      <c r="BI309" s="16" t="s">
        <v>30</v>
      </c>
      <c r="BJ309" s="18" t="s">
        <v>30</v>
      </c>
      <c r="BK309" s="17" t="s">
        <v>30</v>
      </c>
      <c r="BL309" s="17" t="s">
        <v>30</v>
      </c>
      <c r="BM309" s="17" t="s">
        <v>30</v>
      </c>
      <c r="BN309" s="16" t="s">
        <v>30</v>
      </c>
      <c r="BO309" s="101"/>
    </row>
    <row r="310" spans="1:67" s="100" customFormat="1" x14ac:dyDescent="0.2">
      <c r="A310" s="61"/>
      <c r="B310" s="61"/>
      <c r="C310" s="103"/>
      <c r="D310" s="103"/>
      <c r="E310" s="103"/>
      <c r="F310" s="103"/>
      <c r="G310" s="103"/>
      <c r="H310" s="103"/>
      <c r="I310" s="119" t="b">
        <f t="shared" si="13"/>
        <v>0</v>
      </c>
      <c r="J310" s="68"/>
      <c r="K310" s="68"/>
      <c r="L310" s="18" t="s">
        <v>30</v>
      </c>
      <c r="M310" s="68" t="s">
        <v>30</v>
      </c>
      <c r="N310" s="17" t="s">
        <v>30</v>
      </c>
      <c r="O310" s="17" t="s">
        <v>30</v>
      </c>
      <c r="P310" s="16" t="s">
        <v>30</v>
      </c>
      <c r="Q310" s="18" t="s">
        <v>30</v>
      </c>
      <c r="R310" s="17" t="s">
        <v>30</v>
      </c>
      <c r="S310" s="17" t="s">
        <v>30</v>
      </c>
      <c r="T310" s="17" t="s">
        <v>30</v>
      </c>
      <c r="U310" s="16" t="s">
        <v>30</v>
      </c>
      <c r="V310" s="18" t="s">
        <v>30</v>
      </c>
      <c r="W310" s="17" t="s">
        <v>30</v>
      </c>
      <c r="X310" s="17" t="s">
        <v>30</v>
      </c>
      <c r="Y310" s="17" t="s">
        <v>30</v>
      </c>
      <c r="Z310" s="16" t="s">
        <v>30</v>
      </c>
      <c r="AA310" s="18" t="s">
        <v>30</v>
      </c>
      <c r="AB310" s="17" t="s">
        <v>30</v>
      </c>
      <c r="AC310" s="17" t="s">
        <v>30</v>
      </c>
      <c r="AD310" s="17" t="s">
        <v>30</v>
      </c>
      <c r="AE310" s="16" t="s">
        <v>30</v>
      </c>
      <c r="AF310" s="18" t="s">
        <v>30</v>
      </c>
      <c r="AG310" s="17" t="s">
        <v>30</v>
      </c>
      <c r="AH310" s="17" t="s">
        <v>30</v>
      </c>
      <c r="AI310" s="17" t="s">
        <v>30</v>
      </c>
      <c r="AJ310" s="19" t="s">
        <v>30</v>
      </c>
      <c r="AK310" s="44" t="s">
        <v>30</v>
      </c>
      <c r="AL310" s="17" t="s">
        <v>30</v>
      </c>
      <c r="AM310" s="17" t="s">
        <v>30</v>
      </c>
      <c r="AN310" s="17" t="s">
        <v>30</v>
      </c>
      <c r="AO310" s="16" t="s">
        <v>30</v>
      </c>
      <c r="AP310" s="18" t="s">
        <v>30</v>
      </c>
      <c r="AQ310" s="17" t="s">
        <v>30</v>
      </c>
      <c r="AR310" s="17" t="s">
        <v>30</v>
      </c>
      <c r="AS310" s="17" t="s">
        <v>30</v>
      </c>
      <c r="AT310" s="16" t="s">
        <v>30</v>
      </c>
      <c r="AU310" s="18" t="s">
        <v>30</v>
      </c>
      <c r="AV310" s="17" t="s">
        <v>30</v>
      </c>
      <c r="AW310" s="17" t="s">
        <v>30</v>
      </c>
      <c r="AX310" s="17" t="s">
        <v>30</v>
      </c>
      <c r="AY310" s="16" t="s">
        <v>30</v>
      </c>
      <c r="AZ310" s="18" t="s">
        <v>30</v>
      </c>
      <c r="BA310" s="17" t="s">
        <v>30</v>
      </c>
      <c r="BB310" s="17" t="s">
        <v>30</v>
      </c>
      <c r="BC310" s="17" t="s">
        <v>30</v>
      </c>
      <c r="BD310" s="16" t="s">
        <v>30</v>
      </c>
      <c r="BE310" s="18" t="s">
        <v>30</v>
      </c>
      <c r="BF310" s="17" t="s">
        <v>30</v>
      </c>
      <c r="BG310" s="17" t="s">
        <v>30</v>
      </c>
      <c r="BH310" s="17" t="s">
        <v>30</v>
      </c>
      <c r="BI310" s="16" t="s">
        <v>30</v>
      </c>
      <c r="BJ310" s="18" t="s">
        <v>30</v>
      </c>
      <c r="BK310" s="17" t="s">
        <v>30</v>
      </c>
      <c r="BL310" s="17" t="s">
        <v>30</v>
      </c>
      <c r="BM310" s="17" t="s">
        <v>30</v>
      </c>
      <c r="BN310" s="16" t="s">
        <v>30</v>
      </c>
      <c r="BO310" s="101"/>
    </row>
    <row r="311" spans="1:67" x14ac:dyDescent="0.2">
      <c r="BN311" s="5"/>
      <c r="BO311" s="86"/>
    </row>
    <row r="312" spans="1:67" x14ac:dyDescent="0.2">
      <c r="BN312" s="5"/>
      <c r="BO312" s="86"/>
    </row>
    <row r="313" spans="1:67" x14ac:dyDescent="0.2">
      <c r="BN313" s="5"/>
      <c r="BO313" s="86"/>
    </row>
    <row r="314" spans="1:67" x14ac:dyDescent="0.2">
      <c r="BN314" s="5"/>
      <c r="BO314" s="86"/>
    </row>
    <row r="315" spans="1:67" x14ac:dyDescent="0.2">
      <c r="BN315" s="5"/>
      <c r="BO315" s="86"/>
    </row>
    <row r="316" spans="1:67" x14ac:dyDescent="0.2">
      <c r="BN316" s="5"/>
      <c r="BO316" s="86"/>
    </row>
    <row r="317" spans="1:67" x14ac:dyDescent="0.2">
      <c r="BN317" s="5"/>
      <c r="BO317" s="86"/>
    </row>
    <row r="318" spans="1:67" x14ac:dyDescent="0.2">
      <c r="BN318" s="5"/>
      <c r="BO318" s="86"/>
    </row>
    <row r="319" spans="1:67" x14ac:dyDescent="0.2">
      <c r="BN319" s="5"/>
      <c r="BO319" s="86"/>
    </row>
    <row r="320" spans="1:67" x14ac:dyDescent="0.2">
      <c r="BN320" s="5"/>
      <c r="BO320" s="86"/>
    </row>
    <row r="321" spans="66:67" x14ac:dyDescent="0.2">
      <c r="BN321" s="5"/>
      <c r="BO321" s="86"/>
    </row>
    <row r="322" spans="66:67" x14ac:dyDescent="0.2">
      <c r="BN322" s="5"/>
      <c r="BO322" s="86"/>
    </row>
    <row r="323" spans="66:67" x14ac:dyDescent="0.2">
      <c r="BN323" s="5"/>
      <c r="BO323" s="86"/>
    </row>
    <row r="324" spans="66:67" x14ac:dyDescent="0.2">
      <c r="BN324" s="5"/>
      <c r="BO324" s="86"/>
    </row>
    <row r="325" spans="66:67" x14ac:dyDescent="0.2">
      <c r="BN325" s="5"/>
      <c r="BO325" s="86"/>
    </row>
    <row r="326" spans="66:67" x14ac:dyDescent="0.2">
      <c r="BN326" s="5"/>
      <c r="BO326" s="86"/>
    </row>
    <row r="327" spans="66:67" x14ac:dyDescent="0.2">
      <c r="BN327" s="5"/>
      <c r="BO327" s="86"/>
    </row>
    <row r="328" spans="66:67" x14ac:dyDescent="0.2">
      <c r="BN328" s="5"/>
      <c r="BO328" s="86"/>
    </row>
    <row r="329" spans="66:67" x14ac:dyDescent="0.2">
      <c r="BN329" s="5"/>
      <c r="BO329" s="86"/>
    </row>
    <row r="330" spans="66:67" x14ac:dyDescent="0.2">
      <c r="BN330" s="5"/>
      <c r="BO330" s="86"/>
    </row>
    <row r="331" spans="66:67" x14ac:dyDescent="0.2">
      <c r="BN331" s="5"/>
      <c r="BO331" s="86"/>
    </row>
    <row r="332" spans="66:67" x14ac:dyDescent="0.2">
      <c r="BN332" s="5"/>
      <c r="BO332" s="86"/>
    </row>
    <row r="333" spans="66:67" x14ac:dyDescent="0.2">
      <c r="BN333" s="5"/>
      <c r="BO333" s="86"/>
    </row>
    <row r="334" spans="66:67" x14ac:dyDescent="0.2">
      <c r="BN334" s="5"/>
      <c r="BO334" s="86"/>
    </row>
    <row r="335" spans="66:67" x14ac:dyDescent="0.2">
      <c r="BN335" s="5"/>
      <c r="BO335" s="86"/>
    </row>
    <row r="336" spans="66:67" x14ac:dyDescent="0.2">
      <c r="BN336" s="5"/>
      <c r="BO336" s="86"/>
    </row>
    <row r="337" spans="66:67" x14ac:dyDescent="0.2">
      <c r="BN337" s="5"/>
      <c r="BO337" s="86"/>
    </row>
    <row r="338" spans="66:67" x14ac:dyDescent="0.2">
      <c r="BN338" s="5"/>
      <c r="BO338" s="86"/>
    </row>
    <row r="339" spans="66:67" x14ac:dyDescent="0.2">
      <c r="BN339" s="5"/>
      <c r="BO339" s="86"/>
    </row>
    <row r="340" spans="66:67" x14ac:dyDescent="0.2">
      <c r="BN340" s="5"/>
      <c r="BO340" s="86"/>
    </row>
    <row r="341" spans="66:67" x14ac:dyDescent="0.2">
      <c r="BN341" s="5"/>
      <c r="BO341" s="86"/>
    </row>
    <row r="342" spans="66:67" x14ac:dyDescent="0.2">
      <c r="BN342" s="5"/>
      <c r="BO342" s="86"/>
    </row>
    <row r="343" spans="66:67" x14ac:dyDescent="0.2">
      <c r="BN343" s="5"/>
      <c r="BO343" s="86"/>
    </row>
    <row r="344" spans="66:67" x14ac:dyDescent="0.2">
      <c r="BN344" s="5"/>
      <c r="BO344" s="86"/>
    </row>
    <row r="345" spans="66:67" x14ac:dyDescent="0.2">
      <c r="BN345" s="5"/>
      <c r="BO345" s="86"/>
    </row>
    <row r="346" spans="66:67" x14ac:dyDescent="0.2">
      <c r="BN346" s="5"/>
      <c r="BO346" s="86"/>
    </row>
    <row r="347" spans="66:67" x14ac:dyDescent="0.2">
      <c r="BN347" s="5"/>
      <c r="BO347" s="86"/>
    </row>
    <row r="348" spans="66:67" x14ac:dyDescent="0.2">
      <c r="BN348" s="5"/>
      <c r="BO348" s="86"/>
    </row>
    <row r="349" spans="66:67" x14ac:dyDescent="0.2">
      <c r="BN349" s="5"/>
      <c r="BO349" s="86"/>
    </row>
    <row r="350" spans="66:67" x14ac:dyDescent="0.2">
      <c r="BN350" s="5"/>
      <c r="BO350" s="86"/>
    </row>
    <row r="351" spans="66:67" x14ac:dyDescent="0.2">
      <c r="BN351" s="5"/>
      <c r="BO351" s="86"/>
    </row>
    <row r="352" spans="66:67" x14ac:dyDescent="0.2">
      <c r="BN352" s="5"/>
      <c r="BO352" s="86"/>
    </row>
    <row r="353" spans="66:67" x14ac:dyDescent="0.2">
      <c r="BN353" s="5"/>
      <c r="BO353" s="86"/>
    </row>
    <row r="354" spans="66:67" x14ac:dyDescent="0.2">
      <c r="BN354" s="5"/>
      <c r="BO354" s="86"/>
    </row>
    <row r="355" spans="66:67" x14ac:dyDescent="0.2">
      <c r="BN355" s="5"/>
      <c r="BO355" s="86"/>
    </row>
    <row r="356" spans="66:67" x14ac:dyDescent="0.2">
      <c r="BN356" s="5"/>
      <c r="BO356" s="86"/>
    </row>
    <row r="357" spans="66:67" x14ac:dyDescent="0.2">
      <c r="BN357" s="5"/>
      <c r="BO357" s="86"/>
    </row>
    <row r="358" spans="66:67" x14ac:dyDescent="0.2">
      <c r="BN358" s="5"/>
      <c r="BO358" s="86"/>
    </row>
    <row r="359" spans="66:67" x14ac:dyDescent="0.2">
      <c r="BN359" s="5"/>
      <c r="BO359" s="86"/>
    </row>
    <row r="360" spans="66:67" x14ac:dyDescent="0.2">
      <c r="BN360" s="5"/>
      <c r="BO360" s="86"/>
    </row>
    <row r="361" spans="66:67" x14ac:dyDescent="0.2">
      <c r="BN361" s="5"/>
      <c r="BO361" s="86"/>
    </row>
    <row r="362" spans="66:67" x14ac:dyDescent="0.2">
      <c r="BN362" s="5"/>
      <c r="BO362" s="86"/>
    </row>
    <row r="363" spans="66:67" x14ac:dyDescent="0.2">
      <c r="BN363" s="5"/>
      <c r="BO363" s="86"/>
    </row>
    <row r="364" spans="66:67" x14ac:dyDescent="0.2">
      <c r="BN364" s="5"/>
      <c r="BO364" s="86"/>
    </row>
    <row r="365" spans="66:67" x14ac:dyDescent="0.2">
      <c r="BN365" s="5"/>
      <c r="BO365" s="86"/>
    </row>
    <row r="366" spans="66:67" x14ac:dyDescent="0.2">
      <c r="BN366" s="5"/>
      <c r="BO366" s="86"/>
    </row>
    <row r="367" spans="66:67" x14ac:dyDescent="0.2">
      <c r="BN367" s="5"/>
      <c r="BO367" s="86"/>
    </row>
    <row r="368" spans="66:67" x14ac:dyDescent="0.2">
      <c r="BN368" s="5"/>
      <c r="BO368" s="86"/>
    </row>
    <row r="369" spans="66:67" x14ac:dyDescent="0.2">
      <c r="BN369" s="5"/>
      <c r="BO369" s="86"/>
    </row>
    <row r="370" spans="66:67" x14ac:dyDescent="0.2">
      <c r="BN370" s="5"/>
      <c r="BO370" s="86"/>
    </row>
    <row r="371" spans="66:67" x14ac:dyDescent="0.2">
      <c r="BN371" s="5"/>
      <c r="BO371" s="86"/>
    </row>
    <row r="372" spans="66:67" x14ac:dyDescent="0.2">
      <c r="BN372" s="5"/>
      <c r="BO372" s="86"/>
    </row>
    <row r="373" spans="66:67" x14ac:dyDescent="0.2">
      <c r="BN373" s="5"/>
      <c r="BO373" s="86"/>
    </row>
    <row r="374" spans="66:67" x14ac:dyDescent="0.2">
      <c r="BN374" s="5"/>
      <c r="BO374" s="86"/>
    </row>
    <row r="375" spans="66:67" x14ac:dyDescent="0.2">
      <c r="BN375" s="5"/>
      <c r="BO375" s="86"/>
    </row>
    <row r="376" spans="66:67" x14ac:dyDescent="0.2">
      <c r="BN376" s="5"/>
      <c r="BO376" s="86"/>
    </row>
    <row r="377" spans="66:67" x14ac:dyDescent="0.2">
      <c r="BN377" s="5"/>
      <c r="BO377" s="86"/>
    </row>
    <row r="378" spans="66:67" x14ac:dyDescent="0.2">
      <c r="BN378" s="5"/>
      <c r="BO378" s="86"/>
    </row>
    <row r="379" spans="66:67" x14ac:dyDescent="0.2">
      <c r="BN379" s="5"/>
      <c r="BO379" s="86"/>
    </row>
    <row r="380" spans="66:67" x14ac:dyDescent="0.2">
      <c r="BN380" s="5"/>
      <c r="BO380" s="86"/>
    </row>
    <row r="381" spans="66:67" x14ac:dyDescent="0.2">
      <c r="BN381" s="5"/>
      <c r="BO381" s="86"/>
    </row>
    <row r="382" spans="66:67" x14ac:dyDescent="0.2">
      <c r="BN382" s="5"/>
      <c r="BO382" s="86"/>
    </row>
    <row r="383" spans="66:67" x14ac:dyDescent="0.2">
      <c r="BN383" s="5"/>
      <c r="BO383" s="86"/>
    </row>
    <row r="384" spans="66:67" x14ac:dyDescent="0.2">
      <c r="BN384" s="5"/>
      <c r="BO384" s="86"/>
    </row>
    <row r="385" spans="66:67" x14ac:dyDescent="0.2">
      <c r="BN385" s="5"/>
      <c r="BO385" s="86"/>
    </row>
    <row r="386" spans="66:67" x14ac:dyDescent="0.2">
      <c r="BN386" s="5"/>
      <c r="BO386" s="86"/>
    </row>
    <row r="387" spans="66:67" x14ac:dyDescent="0.2">
      <c r="BN387" s="5"/>
      <c r="BO387" s="86"/>
    </row>
    <row r="388" spans="66:67" x14ac:dyDescent="0.2">
      <c r="BN388" s="5"/>
      <c r="BO388" s="86"/>
    </row>
    <row r="389" spans="66:67" x14ac:dyDescent="0.2">
      <c r="BN389" s="5"/>
      <c r="BO389" s="86"/>
    </row>
    <row r="390" spans="66:67" x14ac:dyDescent="0.2">
      <c r="BN390" s="5"/>
      <c r="BO390" s="86"/>
    </row>
    <row r="391" spans="66:67" x14ac:dyDescent="0.2">
      <c r="BN391" s="5"/>
      <c r="BO391" s="86"/>
    </row>
    <row r="392" spans="66:67" x14ac:dyDescent="0.2">
      <c r="BN392" s="5"/>
      <c r="BO392" s="86"/>
    </row>
    <row r="393" spans="66:67" x14ac:dyDescent="0.2">
      <c r="BN393" s="5"/>
      <c r="BO393" s="86"/>
    </row>
    <row r="394" spans="66:67" x14ac:dyDescent="0.2">
      <c r="BN394" s="5"/>
      <c r="BO394" s="86"/>
    </row>
    <row r="395" spans="66:67" x14ac:dyDescent="0.2">
      <c r="BN395" s="5"/>
    </row>
    <row r="396" spans="66:67" x14ac:dyDescent="0.2">
      <c r="BN396" s="5"/>
    </row>
    <row r="397" spans="66:67" x14ac:dyDescent="0.2">
      <c r="BN397" s="5"/>
    </row>
    <row r="398" spans="66:67" x14ac:dyDescent="0.2">
      <c r="BN398" s="5"/>
    </row>
    <row r="399" spans="66:67" x14ac:dyDescent="0.2">
      <c r="BN399" s="5"/>
    </row>
    <row r="400" spans="66:67" x14ac:dyDescent="0.2">
      <c r="BN400" s="5"/>
    </row>
    <row r="401" spans="66:66" x14ac:dyDescent="0.2">
      <c r="BN401" s="5"/>
    </row>
    <row r="402" spans="66:66" x14ac:dyDescent="0.2">
      <c r="BN402" s="5"/>
    </row>
    <row r="403" spans="66:66" x14ac:dyDescent="0.2">
      <c r="BN403" s="5"/>
    </row>
    <row r="404" spans="66:66" x14ac:dyDescent="0.2">
      <c r="BN404" s="5"/>
    </row>
    <row r="405" spans="66:66" x14ac:dyDescent="0.2">
      <c r="BN405" s="5"/>
    </row>
    <row r="406" spans="66:66" x14ac:dyDescent="0.2">
      <c r="BN406" s="5"/>
    </row>
    <row r="407" spans="66:66" x14ac:dyDescent="0.2">
      <c r="BN407" s="5"/>
    </row>
    <row r="408" spans="66:66" x14ac:dyDescent="0.2">
      <c r="BN408" s="5"/>
    </row>
    <row r="409" spans="66:66" x14ac:dyDescent="0.2">
      <c r="BN409" s="5"/>
    </row>
    <row r="410" spans="66:66" x14ac:dyDescent="0.2">
      <c r="BN410" s="5"/>
    </row>
    <row r="411" spans="66:66" x14ac:dyDescent="0.2">
      <c r="BN411" s="5"/>
    </row>
    <row r="412" spans="66:66" x14ac:dyDescent="0.2">
      <c r="BN412" s="5"/>
    </row>
    <row r="413" spans="66:66" x14ac:dyDescent="0.2">
      <c r="BN413" s="5"/>
    </row>
    <row r="414" spans="66:66" x14ac:dyDescent="0.2">
      <c r="BN414" s="5"/>
    </row>
    <row r="415" spans="66:66" x14ac:dyDescent="0.2">
      <c r="BN415" s="5"/>
    </row>
    <row r="416" spans="66:66" x14ac:dyDescent="0.2">
      <c r="BN416" s="5"/>
    </row>
    <row r="417" spans="66:66" x14ac:dyDescent="0.2">
      <c r="BN417" s="5"/>
    </row>
    <row r="418" spans="66:66" x14ac:dyDescent="0.2">
      <c r="BN418" s="5"/>
    </row>
    <row r="419" spans="66:66" x14ac:dyDescent="0.2">
      <c r="BN419" s="5"/>
    </row>
    <row r="420" spans="66:66" x14ac:dyDescent="0.2">
      <c r="BN420" s="5"/>
    </row>
    <row r="421" spans="66:66" x14ac:dyDescent="0.2">
      <c r="BN421" s="5"/>
    </row>
    <row r="422" spans="66:66" x14ac:dyDescent="0.2">
      <c r="BN422" s="5"/>
    </row>
    <row r="423" spans="66:66" x14ac:dyDescent="0.2">
      <c r="BN423" s="5"/>
    </row>
    <row r="424" spans="66:66" x14ac:dyDescent="0.2">
      <c r="BN424" s="5"/>
    </row>
    <row r="425" spans="66:66" x14ac:dyDescent="0.2">
      <c r="BN425" s="5"/>
    </row>
    <row r="426" spans="66:66" x14ac:dyDescent="0.2">
      <c r="BN426" s="5"/>
    </row>
    <row r="427" spans="66:66" x14ac:dyDescent="0.2">
      <c r="BN427" s="5"/>
    </row>
    <row r="428" spans="66:66" x14ac:dyDescent="0.2">
      <c r="BN428" s="5"/>
    </row>
    <row r="429" spans="66:66" x14ac:dyDescent="0.2">
      <c r="BN429" s="5"/>
    </row>
    <row r="430" spans="66:66" x14ac:dyDescent="0.2">
      <c r="BN430" s="5"/>
    </row>
    <row r="431" spans="66:66" x14ac:dyDescent="0.2">
      <c r="BN431" s="5"/>
    </row>
    <row r="432" spans="66:66" x14ac:dyDescent="0.2">
      <c r="BN432" s="5"/>
    </row>
    <row r="433" spans="66:66" x14ac:dyDescent="0.2">
      <c r="BN433" s="5"/>
    </row>
    <row r="434" spans="66:66" x14ac:dyDescent="0.2">
      <c r="BN434" s="5"/>
    </row>
    <row r="435" spans="66:66" x14ac:dyDescent="0.2">
      <c r="BN435" s="5"/>
    </row>
    <row r="436" spans="66:66" x14ac:dyDescent="0.2">
      <c r="BN436" s="5"/>
    </row>
    <row r="437" spans="66:66" x14ac:dyDescent="0.2">
      <c r="BN437" s="5"/>
    </row>
    <row r="438" spans="66:66" x14ac:dyDescent="0.2">
      <c r="BN438" s="5"/>
    </row>
    <row r="439" spans="66:66" x14ac:dyDescent="0.2">
      <c r="BN439" s="5"/>
    </row>
    <row r="440" spans="66:66" x14ac:dyDescent="0.2">
      <c r="BN440" s="5"/>
    </row>
    <row r="441" spans="66:66" x14ac:dyDescent="0.2">
      <c r="BN441" s="5"/>
    </row>
    <row r="442" spans="66:66" x14ac:dyDescent="0.2">
      <c r="BN442" s="5"/>
    </row>
    <row r="443" spans="66:66" x14ac:dyDescent="0.2">
      <c r="BN443" s="5"/>
    </row>
    <row r="444" spans="66:66" x14ac:dyDescent="0.2">
      <c r="BN444" s="5"/>
    </row>
    <row r="445" spans="66:66" x14ac:dyDescent="0.2">
      <c r="BN445" s="5"/>
    </row>
    <row r="446" spans="66:66" x14ac:dyDescent="0.2">
      <c r="BN446" s="5"/>
    </row>
    <row r="447" spans="66:66" x14ac:dyDescent="0.2">
      <c r="BN447" s="5"/>
    </row>
    <row r="448" spans="66:66" x14ac:dyDescent="0.2">
      <c r="BN448" s="5"/>
    </row>
    <row r="449" spans="66:66" x14ac:dyDescent="0.2">
      <c r="BN449" s="5"/>
    </row>
    <row r="450" spans="66:66" x14ac:dyDescent="0.2">
      <c r="BN450" s="5"/>
    </row>
  </sheetData>
  <sheetProtection selectLockedCells="1"/>
  <mergeCells count="11">
    <mergeCell ref="C2:F2"/>
    <mergeCell ref="B9:B10"/>
    <mergeCell ref="H8:H10"/>
    <mergeCell ref="I8:I10"/>
    <mergeCell ref="K8:K10"/>
    <mergeCell ref="J8:J10"/>
    <mergeCell ref="A9:A10"/>
    <mergeCell ref="E8:E10"/>
    <mergeCell ref="F8:F10"/>
    <mergeCell ref="G8:G10"/>
    <mergeCell ref="C8:C10"/>
  </mergeCells>
  <phoneticPr fontId="10" type="noConversion"/>
  <conditionalFormatting sqref="L13:L30 L11:M12 N11:BN302">
    <cfRule type="cellIs" dxfId="20" priority="19" stopIfTrue="1" operator="equal">
      <formula>"HalfDay"</formula>
    </cfRule>
    <cfRule type="cellIs" dxfId="19" priority="20" stopIfTrue="1" operator="equal">
      <formula>"NotAttended"</formula>
    </cfRule>
    <cfRule type="cellIs" dxfId="18" priority="21" stopIfTrue="1" operator="equal">
      <formula>"Attended"</formula>
    </cfRule>
  </conditionalFormatting>
  <conditionalFormatting sqref="L8:BN8">
    <cfRule type="cellIs" dxfId="17" priority="18" stopIfTrue="1" operator="equal">
      <formula>"No"</formula>
    </cfRule>
  </conditionalFormatting>
  <conditionalFormatting sqref="H1:BN1">
    <cfRule type="cellIs" dxfId="16" priority="17" stopIfTrue="1" operator="equal">
      <formula>"Error"</formula>
    </cfRule>
  </conditionalFormatting>
  <conditionalFormatting sqref="L31:L302">
    <cfRule type="cellIs" dxfId="15" priority="14" stopIfTrue="1" operator="equal">
      <formula>"HalfDay"</formula>
    </cfRule>
    <cfRule type="cellIs" dxfId="14" priority="15" stopIfTrue="1" operator="equal">
      <formula>"NotAttended"</formula>
    </cfRule>
    <cfRule type="cellIs" dxfId="13" priority="16" stopIfTrue="1" operator="equal">
      <formula>"Attended"</formula>
    </cfRule>
  </conditionalFormatting>
  <conditionalFormatting sqref="M13:M302">
    <cfRule type="cellIs" dxfId="12" priority="11" stopIfTrue="1" operator="equal">
      <formula>"HalfDay"</formula>
    </cfRule>
    <cfRule type="cellIs" dxfId="11" priority="12" stopIfTrue="1" operator="equal">
      <formula>"NotAttended"</formula>
    </cfRule>
    <cfRule type="cellIs" dxfId="10" priority="13" stopIfTrue="1" operator="equal">
      <formula>"Attended"</formula>
    </cfRule>
  </conditionalFormatting>
  <conditionalFormatting sqref="N303:BN310">
    <cfRule type="cellIs" dxfId="9" priority="8" stopIfTrue="1" operator="equal">
      <formula>"HalfDay"</formula>
    </cfRule>
    <cfRule type="cellIs" dxfId="8" priority="9" stopIfTrue="1" operator="equal">
      <formula>"NotAttended"</formula>
    </cfRule>
    <cfRule type="cellIs" dxfId="7" priority="10" stopIfTrue="1" operator="equal">
      <formula>"Attended"</formula>
    </cfRule>
  </conditionalFormatting>
  <conditionalFormatting sqref="L303:L310">
    <cfRule type="cellIs" dxfId="6" priority="5" stopIfTrue="1" operator="equal">
      <formula>"HalfDay"</formula>
    </cfRule>
    <cfRule type="cellIs" dxfId="5" priority="6" stopIfTrue="1" operator="equal">
      <formula>"NotAttended"</formula>
    </cfRule>
    <cfRule type="cellIs" dxfId="4" priority="7" stopIfTrue="1" operator="equal">
      <formula>"Attended"</formula>
    </cfRule>
  </conditionalFormatting>
  <conditionalFormatting sqref="M303:M310">
    <cfRule type="cellIs" dxfId="3" priority="2" stopIfTrue="1" operator="equal">
      <formula>"HalfDay"</formula>
    </cfRule>
    <cfRule type="cellIs" dxfId="2" priority="3" stopIfTrue="1" operator="equal">
      <formula>"NotAttended"</formula>
    </cfRule>
    <cfRule type="cellIs" dxfId="1" priority="4" stopIfTrue="1" operator="equal">
      <formula>"Attended"</formula>
    </cfRule>
  </conditionalFormatting>
  <dataValidations count="4">
    <dataValidation type="list" allowBlank="1" showInputMessage="1" showErrorMessage="1" sqref="G11:G302" xr:uid="{00000000-0002-0000-0200-000000000000}">
      <formula1>"Admitted, WaitListed"</formula1>
    </dataValidation>
    <dataValidation type="list" allowBlank="1" showInputMessage="1" showErrorMessage="1" sqref="L11:BN310" xr:uid="{00000000-0002-0000-0200-000001000000}">
      <formula1>"Attended,NotAttended,HalfDay"</formula1>
    </dataValidation>
    <dataValidation type="list" allowBlank="1" showInputMessage="1" showErrorMessage="1" sqref="L8:BN8 H11:H302 K11:K310" xr:uid="{00000000-0002-0000-0200-000002000000}">
      <formula1>"Yes,No"</formula1>
    </dataValidation>
    <dataValidation type="list" allowBlank="1" showInputMessage="1" showErrorMessage="1" sqref="J11:J310" xr:uid="{00000000-0002-0000-0200-000003000000}">
      <formula1>"Yes,No,Unknown"</formula1>
    </dataValidation>
  </dataValidations>
  <pageMargins left="0.7" right="0.7" top="0.75" bottom="0.75" header="0.3" footer="0.3"/>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01"/>
  <sheetViews>
    <sheetView workbookViewId="0">
      <pane ySplit="1" topLeftCell="A2" activePane="bottomLeft" state="frozen"/>
      <selection pane="bottomLeft" activeCell="V13" sqref="V13"/>
    </sheetView>
  </sheetViews>
  <sheetFormatPr baseColWidth="10" defaultColWidth="8.83203125" defaultRowHeight="15" x14ac:dyDescent="0.2"/>
  <cols>
    <col min="1" max="2" width="19.1640625" customWidth="1"/>
    <col min="3" max="3" width="13.1640625" style="32" hidden="1" customWidth="1"/>
    <col min="4" max="5" width="13.1640625" style="29" hidden="1" customWidth="1"/>
    <col min="6" max="6" width="13.1640625" style="32" hidden="1" customWidth="1"/>
    <col min="7" max="8" width="13.1640625" style="29" hidden="1" customWidth="1"/>
    <col min="9" max="9" width="9.1640625" style="32" hidden="1" customWidth="1"/>
    <col min="10" max="10" width="9.1640625" style="29" hidden="1" customWidth="1"/>
    <col min="11" max="11" width="13.1640625" style="1" bestFit="1" customWidth="1"/>
    <col min="12" max="12" width="13.1640625" style="1" customWidth="1"/>
    <col min="13" max="13" width="9.1640625" style="32" hidden="1" customWidth="1"/>
    <col min="14" max="15" width="9.1640625" style="29" hidden="1" customWidth="1"/>
    <col min="16" max="16" width="9.1640625" style="32" hidden="1" customWidth="1"/>
    <col min="17" max="17" width="11.1640625" style="6" bestFit="1" customWidth="1"/>
    <col min="18" max="18" width="21.1640625" style="1" customWidth="1"/>
  </cols>
  <sheetData>
    <row r="1" spans="1:18" s="22" customFormat="1" ht="29.25" customHeight="1" x14ac:dyDescent="0.2">
      <c r="A1" s="22" t="s">
        <v>24</v>
      </c>
      <c r="B1" s="22" t="s">
        <v>25</v>
      </c>
      <c r="C1" s="78" t="s">
        <v>34</v>
      </c>
      <c r="D1" s="79" t="s">
        <v>4</v>
      </c>
      <c r="E1" s="79" t="s">
        <v>33</v>
      </c>
      <c r="F1" s="78" t="s">
        <v>7</v>
      </c>
      <c r="G1" s="79" t="s">
        <v>5</v>
      </c>
      <c r="H1" s="79" t="s">
        <v>6</v>
      </c>
      <c r="I1" s="78" t="s">
        <v>38</v>
      </c>
      <c r="J1" s="79" t="s">
        <v>39</v>
      </c>
      <c r="K1" s="22" t="s">
        <v>45</v>
      </c>
      <c r="L1" s="22" t="s">
        <v>48</v>
      </c>
      <c r="M1" s="78" t="s">
        <v>11</v>
      </c>
      <c r="N1" s="79" t="s">
        <v>12</v>
      </c>
      <c r="O1" s="79" t="s">
        <v>10</v>
      </c>
      <c r="P1" s="78" t="s">
        <v>41</v>
      </c>
      <c r="Q1" s="47" t="s">
        <v>46</v>
      </c>
      <c r="R1" s="22" t="str">
        <f>"Missed [All] or ["&amp;'Partnership Information'!B13&amp;" or more] days of program"</f>
        <v>Missed [All] or [ or more] days of program</v>
      </c>
    </row>
    <row r="2" spans="1:18" x14ac:dyDescent="0.2">
      <c r="A2" t="str">
        <f>IF(ISBLANK(Attendance!A11),"",Attendance!A11)</f>
        <v/>
      </c>
      <c r="B2" t="str">
        <f>IF(ISBLANK(Attendance!B11),"",Attendance!B11)</f>
        <v/>
      </c>
      <c r="C2" s="32" t="str">
        <f>IF(ISNA(MATCH("Attended",Attendance!L11:BN11,0)),"",MATCH("Attended",Attendance!L11:BN11,0))</f>
        <v/>
      </c>
      <c r="D2" s="29" t="str">
        <f>IF(ISNA(MATCH("HalfDay",Attendance!L11:BN11,0)),"",MATCH("HalfDay",Attendance!L11:BN11,0))</f>
        <v/>
      </c>
      <c r="E2" s="29">
        <f>MIN(C2:D2)</f>
        <v>0</v>
      </c>
      <c r="F2" s="32" t="str">
        <f>IF(ISNA(LOOKUP(2,1/(Attendance!L11:BN11="Attended"),Attendance!$L$5:$BN$5)),"",LOOKUP(2,1/(Attendance!L11:BN11="Attended"),Attendance!$L$5:$BN$5))</f>
        <v/>
      </c>
      <c r="G2" s="29" t="str">
        <f>IF(ISNA(LOOKUP(2,1/(Attendance!L11:BN11="HalfDay"),Attendance!$L$5:$BN$5)),"",LOOKUP(2,1/(Attendance!L11:BN11="HalfDay"),Attendance!$L$5:$BN$5))</f>
        <v/>
      </c>
      <c r="H2" s="29">
        <f>MAX(F2:G2)</f>
        <v>0</v>
      </c>
      <c r="I2" s="32">
        <f>COUNTIF(Attendance!L11:BN11,"Attended")</f>
        <v>0</v>
      </c>
      <c r="J2" s="29">
        <f>COUNTIF(Attendance!L11:BN11,"HalfDay")</f>
        <v>0</v>
      </c>
      <c r="K2" s="1">
        <f>I2+J2*0.5</f>
        <v>0</v>
      </c>
      <c r="L2" s="1">
        <f>IF(A2="",0,'Partnership Information'!$E$6-Cumulative!K2)</f>
        <v>0</v>
      </c>
      <c r="M2" s="32">
        <f>INDEX(Attendance!$L$6:$BN$6,E2)</f>
        <v>0</v>
      </c>
      <c r="N2" s="29">
        <f>INDEX(Attendance!$L$6:$BN$6,H2)</f>
        <v>0</v>
      </c>
      <c r="O2" s="29">
        <f>N2-M2+1</f>
        <v>1</v>
      </c>
      <c r="P2" s="33">
        <f t="shared" ref="P2:P33" si="0">K2/O2</f>
        <v>0</v>
      </c>
      <c r="Q2" s="39">
        <f ca="1">IF(ISERROR(K2/'Partnership Information'!$E$6),0,K2/'Partnership Information'!$E$6)</f>
        <v>0</v>
      </c>
      <c r="R2" s="1" t="str">
        <f>IF(A2="","",IF(K2=0,"FLAG",IF('Partnership Information'!$E$6-K2&gt;='Partnership Information'!$B$13,"FLAG","")))</f>
        <v/>
      </c>
    </row>
    <row r="3" spans="1:18" x14ac:dyDescent="0.2">
      <c r="A3" t="str">
        <f>IF(ISBLANK(Attendance!A12),"",Attendance!A12)</f>
        <v/>
      </c>
      <c r="B3" t="str">
        <f>IF(ISBLANK(Attendance!B12),"",Attendance!B12)</f>
        <v/>
      </c>
      <c r="C3" s="32" t="str">
        <f>IF(ISNA(MATCH("Attended",Attendance!L12:BN12,0)),"",MATCH("Attended",Attendance!L12:BN12,0))</f>
        <v/>
      </c>
      <c r="D3" s="29" t="str">
        <f>IF(ISNA(MATCH("HalfDay",Attendance!L12:BN12,0)),"",MATCH("HalfDay",Attendance!L12:BN12,0))</f>
        <v/>
      </c>
      <c r="E3" s="29">
        <f t="shared" ref="E3:E33" si="1">MIN(C3:D3)</f>
        <v>0</v>
      </c>
      <c r="F3" s="32" t="str">
        <f>IF(ISNA(LOOKUP(2,1/(Attendance!L12:BN12="Attended"),Attendance!$L$5:$BN$5)),"",LOOKUP(2,1/(Attendance!L12:BN12="Attended"),Attendance!$L$5:$BN$5))</f>
        <v/>
      </c>
      <c r="G3" s="29" t="str">
        <f>IF(ISNA(LOOKUP(2,1/(Attendance!L12:BN12="HalfDay"),Attendance!$L$5:$BN$5)),"",LOOKUP(2,1/(Attendance!L12:BN12="HalfDay"),Attendance!$L$5:$BN$5))</f>
        <v/>
      </c>
      <c r="H3" s="29">
        <f t="shared" ref="H3:H33" si="2">MAX(F3:G3)</f>
        <v>0</v>
      </c>
      <c r="I3" s="32">
        <f>COUNTIF(Attendance!L12:BN12,"Attended")</f>
        <v>0</v>
      </c>
      <c r="J3" s="29">
        <f>COUNTIF(Attendance!L12:BN12,"HalfDay")</f>
        <v>0</v>
      </c>
      <c r="K3" s="1">
        <f t="shared" ref="K3:K33" si="3">I3+J3*0.5</f>
        <v>0</v>
      </c>
      <c r="L3" s="1">
        <f>IF(A3="",0,'Partnership Information'!$E$6-Cumulative!K3)</f>
        <v>0</v>
      </c>
      <c r="M3" s="32">
        <f>INDEX(Attendance!$L$6:$BN$6,E3)</f>
        <v>0</v>
      </c>
      <c r="N3" s="29">
        <f>INDEX(Attendance!$L$6:$BN$6,H3)</f>
        <v>0</v>
      </c>
      <c r="O3" s="29">
        <f t="shared" ref="O3:O33" si="4">N3-M3+1</f>
        <v>1</v>
      </c>
      <c r="P3" s="33">
        <f t="shared" si="0"/>
        <v>0</v>
      </c>
      <c r="Q3" s="39">
        <f ca="1">IF(ISERROR(K3/'Partnership Information'!$E$6),0,K3/'Partnership Information'!$E$6)</f>
        <v>0</v>
      </c>
      <c r="R3" s="1" t="str">
        <f>IF(A3="","",IF(K3=0,"FLAG",IF('Partnership Information'!$E$6-K3&gt;='Partnership Information'!$B$13,"FLAG","")))</f>
        <v/>
      </c>
    </row>
    <row r="4" spans="1:18" x14ac:dyDescent="0.2">
      <c r="A4" t="str">
        <f>IF(ISBLANK(Attendance!A13),"",Attendance!A13)</f>
        <v/>
      </c>
      <c r="B4" t="str">
        <f>IF(ISBLANK(Attendance!B13),"",Attendance!B13)</f>
        <v/>
      </c>
      <c r="C4" s="32" t="str">
        <f>IF(ISNA(MATCH("Attended",Attendance!L13:BN13,0)),"",MATCH("Attended",Attendance!L13:BN13,0))</f>
        <v/>
      </c>
      <c r="D4" s="29" t="str">
        <f>IF(ISNA(MATCH("HalfDay",Attendance!L13:BN13,0)),"",MATCH("HalfDay",Attendance!L13:BN13,0))</f>
        <v/>
      </c>
      <c r="E4" s="29">
        <f t="shared" si="1"/>
        <v>0</v>
      </c>
      <c r="F4" s="32" t="str">
        <f>IF(ISNA(LOOKUP(2,1/(Attendance!L13:BN13="Attended"),Attendance!$L$5:$BN$5)),"",LOOKUP(2,1/(Attendance!L13:BN13="Attended"),Attendance!$L$5:$BN$5))</f>
        <v/>
      </c>
      <c r="G4" s="29" t="str">
        <f>IF(ISNA(LOOKUP(2,1/(Attendance!L13:BN13="HalfDay"),Attendance!$L$5:$BN$5)),"",LOOKUP(2,1/(Attendance!L13:BN13="HalfDay"),Attendance!$L$5:$BN$5))</f>
        <v/>
      </c>
      <c r="H4" s="29">
        <f t="shared" si="2"/>
        <v>0</v>
      </c>
      <c r="I4" s="32">
        <f>COUNTIF(Attendance!L13:BN13,"Attended")</f>
        <v>0</v>
      </c>
      <c r="J4" s="29">
        <f>COUNTIF(Attendance!L13:BN13,"HalfDay")</f>
        <v>0</v>
      </c>
      <c r="K4" s="1">
        <f t="shared" si="3"/>
        <v>0</v>
      </c>
      <c r="L4" s="1">
        <f>IF(A4="",0,'Partnership Information'!$E$6-Cumulative!K4)</f>
        <v>0</v>
      </c>
      <c r="M4" s="32">
        <f>INDEX(Attendance!$L$6:$BN$6,E4)</f>
        <v>0</v>
      </c>
      <c r="N4" s="29">
        <f>INDEX(Attendance!$L$6:$BN$6,H4)</f>
        <v>0</v>
      </c>
      <c r="O4" s="29">
        <f t="shared" si="4"/>
        <v>1</v>
      </c>
      <c r="P4" s="33">
        <f t="shared" si="0"/>
        <v>0</v>
      </c>
      <c r="Q4" s="39">
        <f ca="1">IF(ISERROR(K4/'Partnership Information'!$E$6),0,K4/'Partnership Information'!$E$6)</f>
        <v>0</v>
      </c>
      <c r="R4" s="1" t="str">
        <f>IF(A4="","",IF(K4=0,"FLAG",IF('Partnership Information'!$E$6-K4&gt;='Partnership Information'!$B$13,"FLAG","")))</f>
        <v/>
      </c>
    </row>
    <row r="5" spans="1:18" x14ac:dyDescent="0.2">
      <c r="A5" t="str">
        <f>IF(ISBLANK(Attendance!A14),"",Attendance!A14)</f>
        <v/>
      </c>
      <c r="B5" t="str">
        <f>IF(ISBLANK(Attendance!B14),"",Attendance!B14)</f>
        <v/>
      </c>
      <c r="C5" s="32" t="str">
        <f>IF(ISNA(MATCH("Attended",Attendance!L14:BN14,0)),"",MATCH("Attended",Attendance!L14:BN14,0))</f>
        <v/>
      </c>
      <c r="D5" s="29" t="str">
        <f>IF(ISNA(MATCH("HalfDay",Attendance!L14:BN14,0)),"",MATCH("HalfDay",Attendance!L14:BN14,0))</f>
        <v/>
      </c>
      <c r="E5" s="29">
        <f t="shared" si="1"/>
        <v>0</v>
      </c>
      <c r="F5" s="32" t="str">
        <f>IF(ISNA(LOOKUP(2,1/(Attendance!L14:BN14="Attended"),Attendance!$L$5:$BN$5)),"",LOOKUP(2,1/(Attendance!L14:BN14="Attended"),Attendance!$L$5:$BN$5))</f>
        <v/>
      </c>
      <c r="G5" s="29" t="str">
        <f>IF(ISNA(LOOKUP(2,1/(Attendance!L14:BN14="HalfDay"),Attendance!$L$5:$BN$5)),"",LOOKUP(2,1/(Attendance!L14:BN14="HalfDay"),Attendance!$L$5:$BN$5))</f>
        <v/>
      </c>
      <c r="H5" s="29">
        <f t="shared" si="2"/>
        <v>0</v>
      </c>
      <c r="I5" s="32">
        <f>COUNTIF(Attendance!L14:BN14,"Attended")</f>
        <v>0</v>
      </c>
      <c r="J5" s="29">
        <f>COUNTIF(Attendance!L14:BN14,"HalfDay")</f>
        <v>0</v>
      </c>
      <c r="K5" s="1">
        <f t="shared" si="3"/>
        <v>0</v>
      </c>
      <c r="L5" s="1">
        <f>IF(A5="",0,'Partnership Information'!$E$6-Cumulative!K5)</f>
        <v>0</v>
      </c>
      <c r="M5" s="32">
        <f>INDEX(Attendance!$L$6:$BN$6,E5)</f>
        <v>0</v>
      </c>
      <c r="N5" s="29">
        <f>INDEX(Attendance!$L$6:$BN$6,H5)</f>
        <v>0</v>
      </c>
      <c r="O5" s="29">
        <f t="shared" si="4"/>
        <v>1</v>
      </c>
      <c r="P5" s="33">
        <f t="shared" si="0"/>
        <v>0</v>
      </c>
      <c r="Q5" s="39">
        <f ca="1">IF(ISERROR(K5/'Partnership Information'!$E$6),0,K5/'Partnership Information'!$E$6)</f>
        <v>0</v>
      </c>
      <c r="R5" s="1" t="str">
        <f>IF(A5="","",IF(K5=0,"FLAG",IF('Partnership Information'!$E$6-K5&gt;='Partnership Information'!$B$13,"FLAG","")))</f>
        <v/>
      </c>
    </row>
    <row r="6" spans="1:18" x14ac:dyDescent="0.2">
      <c r="A6" t="str">
        <f>IF(ISBLANK(Attendance!A15),"",Attendance!A15)</f>
        <v/>
      </c>
      <c r="B6" t="str">
        <f>IF(ISBLANK(Attendance!B15),"",Attendance!B15)</f>
        <v/>
      </c>
      <c r="C6" s="32" t="str">
        <f>IF(ISNA(MATCH("Attended",Attendance!L15:BN15,0)),"",MATCH("Attended",Attendance!L15:BN15,0))</f>
        <v/>
      </c>
      <c r="D6" s="29" t="str">
        <f>IF(ISNA(MATCH("HalfDay",Attendance!L15:BN15,0)),"",MATCH("HalfDay",Attendance!L15:BN15,0))</f>
        <v/>
      </c>
      <c r="E6" s="29">
        <f t="shared" si="1"/>
        <v>0</v>
      </c>
      <c r="F6" s="32" t="str">
        <f>IF(ISNA(LOOKUP(2,1/(Attendance!L15:BN15="Attended"),Attendance!$L$5:$BN$5)),"",LOOKUP(2,1/(Attendance!L15:BN15="Attended"),Attendance!$L$5:$BN$5))</f>
        <v/>
      </c>
      <c r="G6" s="29" t="str">
        <f>IF(ISNA(LOOKUP(2,1/(Attendance!L15:BN15="HalfDay"),Attendance!$L$5:$BN$5)),"",LOOKUP(2,1/(Attendance!L15:BN15="HalfDay"),Attendance!$L$5:$BN$5))</f>
        <v/>
      </c>
      <c r="H6" s="29">
        <f t="shared" si="2"/>
        <v>0</v>
      </c>
      <c r="I6" s="32">
        <f>COUNTIF(Attendance!L15:BN15,"Attended")</f>
        <v>0</v>
      </c>
      <c r="J6" s="29">
        <f>COUNTIF(Attendance!L15:BN15,"HalfDay")</f>
        <v>0</v>
      </c>
      <c r="K6" s="1">
        <f t="shared" si="3"/>
        <v>0</v>
      </c>
      <c r="L6" s="1">
        <f>IF(A6="",0,'Partnership Information'!$E$6-Cumulative!K6)</f>
        <v>0</v>
      </c>
      <c r="M6" s="32">
        <f>INDEX(Attendance!$L$6:$BN$6,E6)</f>
        <v>0</v>
      </c>
      <c r="N6" s="29">
        <f>INDEX(Attendance!$L$6:$BN$6,H6)</f>
        <v>0</v>
      </c>
      <c r="O6" s="29">
        <f t="shared" si="4"/>
        <v>1</v>
      </c>
      <c r="P6" s="33">
        <f t="shared" si="0"/>
        <v>0</v>
      </c>
      <c r="Q6" s="39">
        <f ca="1">IF(ISERROR(K6/'Partnership Information'!$E$6),0,K6/'Partnership Information'!$E$6)</f>
        <v>0</v>
      </c>
      <c r="R6" s="1" t="str">
        <f>IF(A6="","",IF(K6=0,"FLAG",IF('Partnership Information'!$E$6-K6&gt;='Partnership Information'!$B$13,"FLAG","")))</f>
        <v/>
      </c>
    </row>
    <row r="7" spans="1:18" x14ac:dyDescent="0.2">
      <c r="A7" t="str">
        <f>IF(ISBLANK(Attendance!A16),"",Attendance!A16)</f>
        <v/>
      </c>
      <c r="B7" t="str">
        <f>IF(ISBLANK(Attendance!B16),"",Attendance!B16)</f>
        <v/>
      </c>
      <c r="C7" s="32" t="str">
        <f>IF(ISNA(MATCH("Attended",Attendance!L16:BN16,0)),"",MATCH("Attended",Attendance!L16:BN16,0))</f>
        <v/>
      </c>
      <c r="D7" s="29" t="str">
        <f>IF(ISNA(MATCH("HalfDay",Attendance!L16:BN16,0)),"",MATCH("HalfDay",Attendance!L16:BN16,0))</f>
        <v/>
      </c>
      <c r="E7" s="29">
        <f t="shared" si="1"/>
        <v>0</v>
      </c>
      <c r="F7" s="32" t="str">
        <f>IF(ISNA(LOOKUP(2,1/(Attendance!L16:BN16="Attended"),Attendance!$L$5:$BN$5)),"",LOOKUP(2,1/(Attendance!L16:BN16="Attended"),Attendance!$L$5:$BN$5))</f>
        <v/>
      </c>
      <c r="G7" s="29" t="str">
        <f>IF(ISNA(LOOKUP(2,1/(Attendance!L16:BN16="HalfDay"),Attendance!$L$5:$BN$5)),"",LOOKUP(2,1/(Attendance!L16:BN16="HalfDay"),Attendance!$L$5:$BN$5))</f>
        <v/>
      </c>
      <c r="H7" s="29">
        <f t="shared" si="2"/>
        <v>0</v>
      </c>
      <c r="I7" s="32">
        <f>COUNTIF(Attendance!L16:BN16,"Attended")</f>
        <v>0</v>
      </c>
      <c r="J7" s="29">
        <f>COUNTIF(Attendance!L16:BN16,"HalfDay")</f>
        <v>0</v>
      </c>
      <c r="K7" s="1">
        <f t="shared" si="3"/>
        <v>0</v>
      </c>
      <c r="L7" s="1">
        <f>IF(A7="",0,'Partnership Information'!$E$6-Cumulative!K7)</f>
        <v>0</v>
      </c>
      <c r="M7" s="32">
        <f>INDEX(Attendance!$L$6:$BN$6,E7)</f>
        <v>0</v>
      </c>
      <c r="N7" s="29">
        <f>INDEX(Attendance!$L$6:$BN$6,H7)</f>
        <v>0</v>
      </c>
      <c r="O7" s="29">
        <f t="shared" si="4"/>
        <v>1</v>
      </c>
      <c r="P7" s="33">
        <f t="shared" si="0"/>
        <v>0</v>
      </c>
      <c r="Q7" s="39">
        <f ca="1">IF(ISERROR(K7/'Partnership Information'!$E$6),0,K7/'Partnership Information'!$E$6)</f>
        <v>0</v>
      </c>
      <c r="R7" s="1" t="str">
        <f>IF(A7="","",IF(K7=0,"FLAG",IF('Partnership Information'!$E$6-K7&gt;='Partnership Information'!$B$13,"FLAG","")))</f>
        <v/>
      </c>
    </row>
    <row r="8" spans="1:18" x14ac:dyDescent="0.2">
      <c r="A8" t="str">
        <f>IF(ISBLANK(Attendance!A17),"",Attendance!A17)</f>
        <v/>
      </c>
      <c r="B8" t="str">
        <f>IF(ISBLANK(Attendance!B17),"",Attendance!B17)</f>
        <v/>
      </c>
      <c r="C8" s="32" t="str">
        <f>IF(ISNA(MATCH("Attended",Attendance!L17:BN17,0)),"",MATCH("Attended",Attendance!L17:BN17,0))</f>
        <v/>
      </c>
      <c r="D8" s="29" t="str">
        <f>IF(ISNA(MATCH("HalfDay",Attendance!L17:BN17,0)),"",MATCH("HalfDay",Attendance!L17:BN17,0))</f>
        <v/>
      </c>
      <c r="E8" s="29">
        <f t="shared" si="1"/>
        <v>0</v>
      </c>
      <c r="F8" s="32" t="str">
        <f>IF(ISNA(LOOKUP(2,1/(Attendance!L17:BN17="Attended"),Attendance!$L$5:$BN$5)),"",LOOKUP(2,1/(Attendance!L17:BN17="Attended"),Attendance!$L$5:$BN$5))</f>
        <v/>
      </c>
      <c r="G8" s="29" t="str">
        <f>IF(ISNA(LOOKUP(2,1/(Attendance!L17:BN17="HalfDay"),Attendance!$L$5:$BN$5)),"",LOOKUP(2,1/(Attendance!L17:BN17="HalfDay"),Attendance!$L$5:$BN$5))</f>
        <v/>
      </c>
      <c r="H8" s="29">
        <f t="shared" si="2"/>
        <v>0</v>
      </c>
      <c r="I8" s="32">
        <f>COUNTIF(Attendance!L17:BN17,"Attended")</f>
        <v>0</v>
      </c>
      <c r="J8" s="29">
        <f>COUNTIF(Attendance!L17:BN17,"HalfDay")</f>
        <v>0</v>
      </c>
      <c r="K8" s="1">
        <f t="shared" si="3"/>
        <v>0</v>
      </c>
      <c r="L8" s="1">
        <f>IF(A8="",0,'Partnership Information'!$E$6-Cumulative!K8)</f>
        <v>0</v>
      </c>
      <c r="M8" s="32">
        <f>INDEX(Attendance!$L$6:$BN$6,E8)</f>
        <v>0</v>
      </c>
      <c r="N8" s="29">
        <f>INDEX(Attendance!$L$6:$BN$6,H8)</f>
        <v>0</v>
      </c>
      <c r="O8" s="29">
        <f t="shared" si="4"/>
        <v>1</v>
      </c>
      <c r="P8" s="33">
        <f t="shared" si="0"/>
        <v>0</v>
      </c>
      <c r="Q8" s="39">
        <f ca="1">IF(ISERROR(K8/'Partnership Information'!$E$6),0,K8/'Partnership Information'!$E$6)</f>
        <v>0</v>
      </c>
      <c r="R8" s="1" t="str">
        <f>IF(A8="","",IF(K8=0,"FLAG",IF('Partnership Information'!$E$6-K8&gt;='Partnership Information'!$B$13,"FLAG","")))</f>
        <v/>
      </c>
    </row>
    <row r="9" spans="1:18" s="1" customFormat="1" x14ac:dyDescent="0.2">
      <c r="A9" s="1" t="str">
        <f>IF(ISBLANK(Attendance!A18),"",Attendance!A18)</f>
        <v/>
      </c>
      <c r="B9" s="1" t="str">
        <f>IF(ISBLANK(Attendance!B18),"",Attendance!B18)</f>
        <v/>
      </c>
      <c r="C9" s="32" t="str">
        <f>IF(ISNA(MATCH("Attended",Attendance!L18:BN18,0)),"",MATCH("Attended",Attendance!L18:BN18,0))</f>
        <v/>
      </c>
      <c r="D9" s="29" t="str">
        <f>IF(ISNA(MATCH("HalfDay",Attendance!L18:BN18,0)),"",MATCH("HalfDay",Attendance!L18:BN18,0))</f>
        <v/>
      </c>
      <c r="E9" s="29">
        <f t="shared" si="1"/>
        <v>0</v>
      </c>
      <c r="F9" s="32" t="str">
        <f>IF(ISNA(LOOKUP(2,1/(Attendance!L18:BN18="Attended"),Attendance!$L$5:$BN$5)),"",LOOKUP(2,1/(Attendance!L18:BN18="Attended"),Attendance!$L$5:$BN$5))</f>
        <v/>
      </c>
      <c r="G9" s="29" t="str">
        <f>IF(ISNA(LOOKUP(2,1/(Attendance!L18:BN18="HalfDay"),Attendance!$L$5:$BN$5)),"",LOOKUP(2,1/(Attendance!L18:BN18="HalfDay"),Attendance!$L$5:$BN$5))</f>
        <v/>
      </c>
      <c r="H9" s="29">
        <f t="shared" si="2"/>
        <v>0</v>
      </c>
      <c r="I9" s="32">
        <f>COUNTIF(Attendance!L18:BN18,"Attended")</f>
        <v>0</v>
      </c>
      <c r="J9" s="29">
        <f>COUNTIF(Attendance!L18:BN18,"HalfDay")</f>
        <v>0</v>
      </c>
      <c r="K9" s="1">
        <f t="shared" si="3"/>
        <v>0</v>
      </c>
      <c r="L9" s="1">
        <f>IF(A9="",0,'Partnership Information'!$E$6-Cumulative!K9)</f>
        <v>0</v>
      </c>
      <c r="M9" s="32">
        <f>INDEX(Attendance!$L$6:$BN$6,E9)</f>
        <v>0</v>
      </c>
      <c r="N9" s="29">
        <f>INDEX(Attendance!$L$6:$BN$6,H9)</f>
        <v>0</v>
      </c>
      <c r="O9" s="29">
        <f t="shared" si="4"/>
        <v>1</v>
      </c>
      <c r="P9" s="33">
        <f t="shared" si="0"/>
        <v>0</v>
      </c>
      <c r="Q9" s="39">
        <f ca="1">IF(ISERROR(K9/'Partnership Information'!$E$6),0,K9/'Partnership Information'!$E$6)</f>
        <v>0</v>
      </c>
      <c r="R9" s="1" t="str">
        <f>IF(A9="","",IF(K9=0,"FLAG",IF('Partnership Information'!$E$6-K9&gt;='Partnership Information'!$B$13,"FLAG","")))</f>
        <v/>
      </c>
    </row>
    <row r="10" spans="1:18" s="1" customFormat="1" x14ac:dyDescent="0.2">
      <c r="A10" s="1" t="str">
        <f>IF(ISBLANK(Attendance!A19),"",Attendance!A19)</f>
        <v/>
      </c>
      <c r="B10" s="1" t="str">
        <f>IF(ISBLANK(Attendance!B19),"",Attendance!B19)</f>
        <v/>
      </c>
      <c r="C10" s="32" t="str">
        <f>IF(ISNA(MATCH("Attended",Attendance!L19:BN19,0)),"",MATCH("Attended",Attendance!L19:BN19,0))</f>
        <v/>
      </c>
      <c r="D10" s="29" t="str">
        <f>IF(ISNA(MATCH("HalfDay",Attendance!L19:BN19,0)),"",MATCH("HalfDay",Attendance!L19:BN19,0))</f>
        <v/>
      </c>
      <c r="E10" s="29">
        <f t="shared" si="1"/>
        <v>0</v>
      </c>
      <c r="F10" s="32" t="str">
        <f>IF(ISNA(LOOKUP(2,1/(Attendance!L19:BN19="Attended"),Attendance!$L$5:$BN$5)),"",LOOKUP(2,1/(Attendance!L19:BN19="Attended"),Attendance!$L$5:$BN$5))</f>
        <v/>
      </c>
      <c r="G10" s="29" t="str">
        <f>IF(ISNA(LOOKUP(2,1/(Attendance!L19:BN19="HalfDay"),Attendance!$L$5:$BN$5)),"",LOOKUP(2,1/(Attendance!L19:BN19="HalfDay"),Attendance!$L$5:$BN$5))</f>
        <v/>
      </c>
      <c r="H10" s="29">
        <f t="shared" si="2"/>
        <v>0</v>
      </c>
      <c r="I10" s="32">
        <f>COUNTIF(Attendance!L19:BN19,"Attended")</f>
        <v>0</v>
      </c>
      <c r="J10" s="29">
        <f>COUNTIF(Attendance!L19:BN19,"HalfDay")</f>
        <v>0</v>
      </c>
      <c r="K10" s="1">
        <f t="shared" si="3"/>
        <v>0</v>
      </c>
      <c r="L10" s="1">
        <f>IF(A10="",0,'Partnership Information'!$E$6-Cumulative!K10)</f>
        <v>0</v>
      </c>
      <c r="M10" s="32">
        <f>INDEX(Attendance!$L$6:$BN$6,E10)</f>
        <v>0</v>
      </c>
      <c r="N10" s="29">
        <f>INDEX(Attendance!$L$6:$BN$6,H10)</f>
        <v>0</v>
      </c>
      <c r="O10" s="29">
        <f t="shared" si="4"/>
        <v>1</v>
      </c>
      <c r="P10" s="33">
        <f t="shared" si="0"/>
        <v>0</v>
      </c>
      <c r="Q10" s="39">
        <f ca="1">IF(ISERROR(K10/'Partnership Information'!$E$6),0,K10/'Partnership Information'!$E$6)</f>
        <v>0</v>
      </c>
      <c r="R10" s="1" t="str">
        <f>IF(A10="","",IF(K10=0,"FLAG",IF('Partnership Information'!$E$6-K10&gt;='Partnership Information'!$B$13,"FLAG","")))</f>
        <v/>
      </c>
    </row>
    <row r="11" spans="1:18" s="1" customFormat="1" x14ac:dyDescent="0.2">
      <c r="A11" s="1" t="str">
        <f>IF(ISBLANK(Attendance!A20),"",Attendance!A20)</f>
        <v/>
      </c>
      <c r="B11" s="1" t="str">
        <f>IF(ISBLANK(Attendance!B20),"",Attendance!B20)</f>
        <v/>
      </c>
      <c r="C11" s="32" t="str">
        <f>IF(ISNA(MATCH("Attended",Attendance!L20:BN20,0)),"",MATCH("Attended",Attendance!L20:BN20,0))</f>
        <v/>
      </c>
      <c r="D11" s="29" t="str">
        <f>IF(ISNA(MATCH("HalfDay",Attendance!L20:BN20,0)),"",MATCH("HalfDay",Attendance!L20:BN20,0))</f>
        <v/>
      </c>
      <c r="E11" s="29">
        <f t="shared" si="1"/>
        <v>0</v>
      </c>
      <c r="F11" s="32" t="str">
        <f>IF(ISNA(LOOKUP(2,1/(Attendance!L20:BN20="Attended"),Attendance!$L$5:$BN$5)),"",LOOKUP(2,1/(Attendance!L20:BN20="Attended"),Attendance!$L$5:$BN$5))</f>
        <v/>
      </c>
      <c r="G11" s="29" t="str">
        <f>IF(ISNA(LOOKUP(2,1/(Attendance!L20:BN20="HalfDay"),Attendance!$L$5:$BN$5)),"",LOOKUP(2,1/(Attendance!L20:BN20="HalfDay"),Attendance!$L$5:$BN$5))</f>
        <v/>
      </c>
      <c r="H11" s="29">
        <f t="shared" si="2"/>
        <v>0</v>
      </c>
      <c r="I11" s="32">
        <f>COUNTIF(Attendance!L20:BN20,"Attended")</f>
        <v>0</v>
      </c>
      <c r="J11" s="29">
        <f>COUNTIF(Attendance!L20:BN20,"HalfDay")</f>
        <v>0</v>
      </c>
      <c r="K11" s="1">
        <f t="shared" si="3"/>
        <v>0</v>
      </c>
      <c r="L11" s="1">
        <f>IF(A11="",0,'Partnership Information'!$E$6-Cumulative!K11)</f>
        <v>0</v>
      </c>
      <c r="M11" s="32">
        <f>INDEX(Attendance!$L$6:$BN$6,E11)</f>
        <v>0</v>
      </c>
      <c r="N11" s="29">
        <f>INDEX(Attendance!$L$6:$BN$6,H11)</f>
        <v>0</v>
      </c>
      <c r="O11" s="29">
        <f t="shared" si="4"/>
        <v>1</v>
      </c>
      <c r="P11" s="33">
        <f t="shared" si="0"/>
        <v>0</v>
      </c>
      <c r="Q11" s="39">
        <f ca="1">IF(ISERROR(K11/'Partnership Information'!$E$6),0,K11/'Partnership Information'!$E$6)</f>
        <v>0</v>
      </c>
      <c r="R11" s="1" t="str">
        <f>IF(A11="","",IF(K11=0,"FLAG",IF('Partnership Information'!$E$6-K11&gt;='Partnership Information'!$B$13,"FLAG","")))</f>
        <v/>
      </c>
    </row>
    <row r="12" spans="1:18" x14ac:dyDescent="0.2">
      <c r="A12" t="str">
        <f>IF(ISBLANK(Attendance!A21),"",Attendance!A21)</f>
        <v/>
      </c>
      <c r="B12" t="str">
        <f>IF(ISBLANK(Attendance!B21),"",Attendance!B21)</f>
        <v/>
      </c>
      <c r="C12" s="32" t="str">
        <f>IF(ISNA(MATCH("Attended",Attendance!L21:BN21,0)),"",MATCH("Attended",Attendance!L21:BN21,0))</f>
        <v/>
      </c>
      <c r="D12" s="29" t="str">
        <f>IF(ISNA(MATCH("HalfDay",Attendance!L21:BN21,0)),"",MATCH("HalfDay",Attendance!L21:BN21,0))</f>
        <v/>
      </c>
      <c r="E12" s="29">
        <f t="shared" si="1"/>
        <v>0</v>
      </c>
      <c r="F12" s="32" t="str">
        <f>IF(ISNA(LOOKUP(2,1/(Attendance!L21:BN21="Attended"),Attendance!$L$5:$BN$5)),"",LOOKUP(2,1/(Attendance!L21:BN21="Attended"),Attendance!$L$5:$BN$5))</f>
        <v/>
      </c>
      <c r="G12" s="29" t="str">
        <f>IF(ISNA(LOOKUP(2,1/(Attendance!L21:BN21="HalfDay"),Attendance!$L$5:$BN$5)),"",LOOKUP(2,1/(Attendance!L21:BN21="HalfDay"),Attendance!$L$5:$BN$5))</f>
        <v/>
      </c>
      <c r="H12" s="29">
        <f t="shared" si="2"/>
        <v>0</v>
      </c>
      <c r="I12" s="32">
        <f>COUNTIF(Attendance!L21:BN21,"Attended")</f>
        <v>0</v>
      </c>
      <c r="J12" s="29">
        <f>COUNTIF(Attendance!L21:BN21,"HalfDay")</f>
        <v>0</v>
      </c>
      <c r="K12" s="1">
        <f t="shared" si="3"/>
        <v>0</v>
      </c>
      <c r="L12" s="1">
        <f>IF(A12="",0,'Partnership Information'!$E$6-Cumulative!K12)</f>
        <v>0</v>
      </c>
      <c r="M12" s="32">
        <f>INDEX(Attendance!$L$6:$BN$6,E12)</f>
        <v>0</v>
      </c>
      <c r="N12" s="29">
        <f>INDEX(Attendance!$L$6:$BN$6,H12)</f>
        <v>0</v>
      </c>
      <c r="O12" s="29">
        <f t="shared" si="4"/>
        <v>1</v>
      </c>
      <c r="P12" s="33">
        <f t="shared" si="0"/>
        <v>0</v>
      </c>
      <c r="Q12" s="39">
        <f ca="1">IF(ISERROR(K12/'Partnership Information'!$E$6),0,K12/'Partnership Information'!$E$6)</f>
        <v>0</v>
      </c>
      <c r="R12" s="1" t="str">
        <f>IF(A12="","",IF(K12=0,"FLAG",IF('Partnership Information'!$E$6-K12&gt;='Partnership Information'!$B$13,"FLAG","")))</f>
        <v/>
      </c>
    </row>
    <row r="13" spans="1:18" x14ac:dyDescent="0.2">
      <c r="A13" t="str">
        <f>IF(ISBLANK(Attendance!A22),"",Attendance!A22)</f>
        <v/>
      </c>
      <c r="B13" t="str">
        <f>IF(ISBLANK(Attendance!B22),"",Attendance!B22)</f>
        <v/>
      </c>
      <c r="C13" s="32" t="str">
        <f>IF(ISNA(MATCH("Attended",Attendance!L22:BN22,0)),"",MATCH("Attended",Attendance!L22:BN22,0))</f>
        <v/>
      </c>
      <c r="D13" s="29" t="str">
        <f>IF(ISNA(MATCH("HalfDay",Attendance!L22:BN22,0)),"",MATCH("HalfDay",Attendance!L22:BN22,0))</f>
        <v/>
      </c>
      <c r="E13" s="29">
        <f t="shared" si="1"/>
        <v>0</v>
      </c>
      <c r="F13" s="32" t="str">
        <f>IF(ISNA(LOOKUP(2,1/(Attendance!L22:BN22="Attended"),Attendance!$L$5:$BN$5)),"",LOOKUP(2,1/(Attendance!L22:BN22="Attended"),Attendance!$L$5:$BN$5))</f>
        <v/>
      </c>
      <c r="G13" s="29" t="str">
        <f>IF(ISNA(LOOKUP(2,1/(Attendance!L22:BN22="HalfDay"),Attendance!$L$5:$BN$5)),"",LOOKUP(2,1/(Attendance!L22:BN22="HalfDay"),Attendance!$L$5:$BN$5))</f>
        <v/>
      </c>
      <c r="H13" s="29">
        <f t="shared" si="2"/>
        <v>0</v>
      </c>
      <c r="I13" s="32">
        <f>COUNTIF(Attendance!L22:BN22,"Attended")</f>
        <v>0</v>
      </c>
      <c r="J13" s="29">
        <f>COUNTIF(Attendance!L22:BN22,"HalfDay")</f>
        <v>0</v>
      </c>
      <c r="K13" s="1">
        <f t="shared" si="3"/>
        <v>0</v>
      </c>
      <c r="L13" s="1">
        <f>IF(A13="",0,'Partnership Information'!$E$6-Cumulative!K13)</f>
        <v>0</v>
      </c>
      <c r="M13" s="32">
        <f>INDEX(Attendance!$L$6:$BN$6,E13)</f>
        <v>0</v>
      </c>
      <c r="N13" s="29">
        <f>INDEX(Attendance!$L$6:$BN$6,H13)</f>
        <v>0</v>
      </c>
      <c r="O13" s="29">
        <f t="shared" si="4"/>
        <v>1</v>
      </c>
      <c r="P13" s="33">
        <f t="shared" si="0"/>
        <v>0</v>
      </c>
      <c r="Q13" s="39">
        <f ca="1">IF(ISERROR(K13/'Partnership Information'!$E$6),0,K13/'Partnership Information'!$E$6)</f>
        <v>0</v>
      </c>
      <c r="R13" s="1" t="str">
        <f>IF(A13="","",IF(K13=0,"FLAG",IF('Partnership Information'!$E$6-K13&gt;='Partnership Information'!$B$13,"FLAG","")))</f>
        <v/>
      </c>
    </row>
    <row r="14" spans="1:18" x14ac:dyDescent="0.2">
      <c r="A14" t="str">
        <f>IF(ISBLANK(Attendance!A23),"",Attendance!A23)</f>
        <v/>
      </c>
      <c r="B14" t="str">
        <f>IF(ISBLANK(Attendance!B23),"",Attendance!B23)</f>
        <v/>
      </c>
      <c r="C14" s="32" t="str">
        <f>IF(ISNA(MATCH("Attended",Attendance!L23:BN23,0)),"",MATCH("Attended",Attendance!L23:BN23,0))</f>
        <v/>
      </c>
      <c r="D14" s="29" t="str">
        <f>IF(ISNA(MATCH("HalfDay",Attendance!L23:BN23,0)),"",MATCH("HalfDay",Attendance!L23:BN23,0))</f>
        <v/>
      </c>
      <c r="E14" s="29">
        <f t="shared" si="1"/>
        <v>0</v>
      </c>
      <c r="F14" s="32" t="str">
        <f>IF(ISNA(LOOKUP(2,1/(Attendance!L23:BN23="Attended"),Attendance!$L$5:$BN$5)),"",LOOKUP(2,1/(Attendance!L23:BN23="Attended"),Attendance!$L$5:$BN$5))</f>
        <v/>
      </c>
      <c r="G14" s="29" t="str">
        <f>IF(ISNA(LOOKUP(2,1/(Attendance!L23:BN23="HalfDay"),Attendance!$L$5:$BN$5)),"",LOOKUP(2,1/(Attendance!L23:BN23="HalfDay"),Attendance!$L$5:$BN$5))</f>
        <v/>
      </c>
      <c r="H14" s="29">
        <f t="shared" si="2"/>
        <v>0</v>
      </c>
      <c r="I14" s="32">
        <f>COUNTIF(Attendance!L23:BN23,"Attended")</f>
        <v>0</v>
      </c>
      <c r="J14" s="29">
        <f>COUNTIF(Attendance!L23:BN23,"HalfDay")</f>
        <v>0</v>
      </c>
      <c r="K14" s="1">
        <f t="shared" si="3"/>
        <v>0</v>
      </c>
      <c r="L14" s="1">
        <f>IF(A14="",0,'Partnership Information'!$E$6-Cumulative!K14)</f>
        <v>0</v>
      </c>
      <c r="M14" s="32">
        <f>INDEX(Attendance!$L$6:$BN$6,E14)</f>
        <v>0</v>
      </c>
      <c r="N14" s="29">
        <f>INDEX(Attendance!$L$6:$BN$6,H14)</f>
        <v>0</v>
      </c>
      <c r="O14" s="29">
        <f t="shared" si="4"/>
        <v>1</v>
      </c>
      <c r="P14" s="33">
        <f t="shared" si="0"/>
        <v>0</v>
      </c>
      <c r="Q14" s="39">
        <f ca="1">IF(ISERROR(K14/'Partnership Information'!$E$6),0,K14/'Partnership Information'!$E$6)</f>
        <v>0</v>
      </c>
      <c r="R14" s="1" t="str">
        <f>IF(A14="","",IF(K14=0,"FLAG",IF('Partnership Information'!$E$6-K14&gt;='Partnership Information'!$B$13,"FLAG","")))</f>
        <v/>
      </c>
    </row>
    <row r="15" spans="1:18" x14ac:dyDescent="0.2">
      <c r="A15" t="str">
        <f>IF(ISBLANK(Attendance!A24),"",Attendance!A24)</f>
        <v/>
      </c>
      <c r="B15" t="str">
        <f>IF(ISBLANK(Attendance!B24),"",Attendance!B24)</f>
        <v/>
      </c>
      <c r="C15" s="32" t="str">
        <f>IF(ISNA(MATCH("Attended",Attendance!L24:BN24,0)),"",MATCH("Attended",Attendance!L24:BN24,0))</f>
        <v/>
      </c>
      <c r="D15" s="29" t="str">
        <f>IF(ISNA(MATCH("HalfDay",Attendance!L24:BN24,0)),"",MATCH("HalfDay",Attendance!L24:BN24,0))</f>
        <v/>
      </c>
      <c r="E15" s="29">
        <f t="shared" si="1"/>
        <v>0</v>
      </c>
      <c r="F15" s="32" t="str">
        <f>IF(ISNA(LOOKUP(2,1/(Attendance!L24:BN24="Attended"),Attendance!$L$5:$BN$5)),"",LOOKUP(2,1/(Attendance!L24:BN24="Attended"),Attendance!$L$5:$BN$5))</f>
        <v/>
      </c>
      <c r="G15" s="29" t="str">
        <f>IF(ISNA(LOOKUP(2,1/(Attendance!L24:BN24="HalfDay"),Attendance!$L$5:$BN$5)),"",LOOKUP(2,1/(Attendance!L24:BN24="HalfDay"),Attendance!$L$5:$BN$5))</f>
        <v/>
      </c>
      <c r="H15" s="29">
        <f t="shared" si="2"/>
        <v>0</v>
      </c>
      <c r="I15" s="32">
        <f>COUNTIF(Attendance!L24:BN24,"Attended")</f>
        <v>0</v>
      </c>
      <c r="J15" s="29">
        <f>COUNTIF(Attendance!L24:BN24,"HalfDay")</f>
        <v>0</v>
      </c>
      <c r="K15" s="1">
        <f t="shared" si="3"/>
        <v>0</v>
      </c>
      <c r="L15" s="1">
        <f>IF(A15="",0,'Partnership Information'!$E$6-Cumulative!K15)</f>
        <v>0</v>
      </c>
      <c r="M15" s="32">
        <f>INDEX(Attendance!$L$6:$BN$6,E15)</f>
        <v>0</v>
      </c>
      <c r="N15" s="29">
        <f>INDEX(Attendance!$L$6:$BN$6,H15)</f>
        <v>0</v>
      </c>
      <c r="O15" s="29">
        <f t="shared" si="4"/>
        <v>1</v>
      </c>
      <c r="P15" s="33">
        <f t="shared" si="0"/>
        <v>0</v>
      </c>
      <c r="Q15" s="39">
        <f ca="1">IF(ISERROR(K15/'Partnership Information'!$E$6),0,K15/'Partnership Information'!$E$6)</f>
        <v>0</v>
      </c>
      <c r="R15" s="1" t="str">
        <f>IF(A15="","",IF(K15=0,"FLAG",IF('Partnership Information'!$E$6-K15&gt;='Partnership Information'!$B$13,"FLAG","")))</f>
        <v/>
      </c>
    </row>
    <row r="16" spans="1:18" x14ac:dyDescent="0.2">
      <c r="A16" t="str">
        <f>IF(ISBLANK(Attendance!A25),"",Attendance!A25)</f>
        <v/>
      </c>
      <c r="B16" t="str">
        <f>IF(ISBLANK(Attendance!B25),"",Attendance!B25)</f>
        <v/>
      </c>
      <c r="C16" s="32" t="str">
        <f>IF(ISNA(MATCH("Attended",Attendance!L25:BN25,0)),"",MATCH("Attended",Attendance!L25:BN25,0))</f>
        <v/>
      </c>
      <c r="D16" s="29" t="str">
        <f>IF(ISNA(MATCH("HalfDay",Attendance!L25:BN25,0)),"",MATCH("HalfDay",Attendance!L25:BN25,0))</f>
        <v/>
      </c>
      <c r="E16" s="29">
        <f t="shared" si="1"/>
        <v>0</v>
      </c>
      <c r="F16" s="32" t="str">
        <f>IF(ISNA(LOOKUP(2,1/(Attendance!L25:BN25="Attended"),Attendance!$L$5:$BN$5)),"",LOOKUP(2,1/(Attendance!L25:BN25="Attended"),Attendance!$L$5:$BN$5))</f>
        <v/>
      </c>
      <c r="G16" s="29" t="str">
        <f>IF(ISNA(LOOKUP(2,1/(Attendance!L25:BN25="HalfDay"),Attendance!$L$5:$BN$5)),"",LOOKUP(2,1/(Attendance!L25:BN25="HalfDay"),Attendance!$L$5:$BN$5))</f>
        <v/>
      </c>
      <c r="H16" s="29">
        <f t="shared" si="2"/>
        <v>0</v>
      </c>
      <c r="I16" s="32">
        <f>COUNTIF(Attendance!L25:BN25,"Attended")</f>
        <v>0</v>
      </c>
      <c r="J16" s="29">
        <f>COUNTIF(Attendance!L25:BN25,"HalfDay")</f>
        <v>0</v>
      </c>
      <c r="K16" s="1">
        <f t="shared" si="3"/>
        <v>0</v>
      </c>
      <c r="L16" s="1">
        <f>IF(A16="",0,'Partnership Information'!$E$6-Cumulative!K16)</f>
        <v>0</v>
      </c>
      <c r="M16" s="32">
        <f>INDEX(Attendance!$L$6:$BN$6,E16)</f>
        <v>0</v>
      </c>
      <c r="N16" s="29">
        <f>INDEX(Attendance!$L$6:$BN$6,H16)</f>
        <v>0</v>
      </c>
      <c r="O16" s="29">
        <f t="shared" si="4"/>
        <v>1</v>
      </c>
      <c r="P16" s="33">
        <f t="shared" si="0"/>
        <v>0</v>
      </c>
      <c r="Q16" s="39">
        <f ca="1">IF(ISERROR(K16/'Partnership Information'!$E$6),0,K16/'Partnership Information'!$E$6)</f>
        <v>0</v>
      </c>
      <c r="R16" s="1" t="str">
        <f>IF(A16="","",IF(K16=0,"FLAG",IF('Partnership Information'!$E$6-K16&gt;='Partnership Information'!$B$13,"FLAG","")))</f>
        <v/>
      </c>
    </row>
    <row r="17" spans="1:18" x14ac:dyDescent="0.2">
      <c r="A17" t="str">
        <f>IF(ISBLANK(Attendance!A26),"",Attendance!A26)</f>
        <v/>
      </c>
      <c r="B17" t="str">
        <f>IF(ISBLANK(Attendance!B26),"",Attendance!B26)</f>
        <v/>
      </c>
      <c r="C17" s="32" t="str">
        <f>IF(ISNA(MATCH("Attended",Attendance!L26:BN26,0)),"",MATCH("Attended",Attendance!L26:BN26,0))</f>
        <v/>
      </c>
      <c r="D17" s="29" t="str">
        <f>IF(ISNA(MATCH("HalfDay",Attendance!L26:BN26,0)),"",MATCH("HalfDay",Attendance!L26:BN26,0))</f>
        <v/>
      </c>
      <c r="E17" s="29">
        <f t="shared" si="1"/>
        <v>0</v>
      </c>
      <c r="F17" s="32" t="str">
        <f>IF(ISNA(LOOKUP(2,1/(Attendance!L26:BN26="Attended"),Attendance!$L$5:$BN$5)),"",LOOKUP(2,1/(Attendance!L26:BN26="Attended"),Attendance!$L$5:$BN$5))</f>
        <v/>
      </c>
      <c r="G17" s="29" t="str">
        <f>IF(ISNA(LOOKUP(2,1/(Attendance!L26:BN26="HalfDay"),Attendance!$L$5:$BN$5)),"",LOOKUP(2,1/(Attendance!L26:BN26="HalfDay"),Attendance!$L$5:$BN$5))</f>
        <v/>
      </c>
      <c r="H17" s="29">
        <f t="shared" si="2"/>
        <v>0</v>
      </c>
      <c r="I17" s="32">
        <f>COUNTIF(Attendance!L26:BN26,"Attended")</f>
        <v>0</v>
      </c>
      <c r="J17" s="29">
        <f>COUNTIF(Attendance!L26:BN26,"HalfDay")</f>
        <v>0</v>
      </c>
      <c r="K17" s="1">
        <f t="shared" si="3"/>
        <v>0</v>
      </c>
      <c r="L17" s="1">
        <f>IF(A17="",0,'Partnership Information'!$E$6-Cumulative!K17)</f>
        <v>0</v>
      </c>
      <c r="M17" s="32">
        <f>INDEX(Attendance!$L$6:$BN$6,E17)</f>
        <v>0</v>
      </c>
      <c r="N17" s="29">
        <f>INDEX(Attendance!$L$6:$BN$6,H17)</f>
        <v>0</v>
      </c>
      <c r="O17" s="29">
        <f t="shared" si="4"/>
        <v>1</v>
      </c>
      <c r="P17" s="33">
        <f t="shared" si="0"/>
        <v>0</v>
      </c>
      <c r="Q17" s="39">
        <f ca="1">IF(ISERROR(K17/'Partnership Information'!$E$6),0,K17/'Partnership Information'!$E$6)</f>
        <v>0</v>
      </c>
      <c r="R17" s="1" t="str">
        <f>IF(A17="","",IF(K17=0,"FLAG",IF('Partnership Information'!$E$6-K17&gt;='Partnership Information'!$B$13,"FLAG","")))</f>
        <v/>
      </c>
    </row>
    <row r="18" spans="1:18" x14ac:dyDescent="0.2">
      <c r="A18" t="str">
        <f>IF(ISBLANK(Attendance!A27),"",Attendance!A27)</f>
        <v/>
      </c>
      <c r="B18" t="str">
        <f>IF(ISBLANK(Attendance!B27),"",Attendance!B27)</f>
        <v/>
      </c>
      <c r="C18" s="32" t="str">
        <f>IF(ISNA(MATCH("Attended",Attendance!L27:BN27,0)),"",MATCH("Attended",Attendance!L27:BN27,0))</f>
        <v/>
      </c>
      <c r="D18" s="29" t="str">
        <f>IF(ISNA(MATCH("HalfDay",Attendance!L27:BN27,0)),"",MATCH("HalfDay",Attendance!L27:BN27,0))</f>
        <v/>
      </c>
      <c r="E18" s="29">
        <f t="shared" si="1"/>
        <v>0</v>
      </c>
      <c r="F18" s="32" t="str">
        <f>IF(ISNA(LOOKUP(2,1/(Attendance!L27:BN27="Attended"),Attendance!$L$5:$BN$5)),"",LOOKUP(2,1/(Attendance!L27:BN27="Attended"),Attendance!$L$5:$BN$5))</f>
        <v/>
      </c>
      <c r="G18" s="29" t="str">
        <f>IF(ISNA(LOOKUP(2,1/(Attendance!L27:BN27="HalfDay"),Attendance!$L$5:$BN$5)),"",LOOKUP(2,1/(Attendance!L27:BN27="HalfDay"),Attendance!$L$5:$BN$5))</f>
        <v/>
      </c>
      <c r="H18" s="29">
        <f t="shared" si="2"/>
        <v>0</v>
      </c>
      <c r="I18" s="32">
        <f>COUNTIF(Attendance!L27:BN27,"Attended")</f>
        <v>0</v>
      </c>
      <c r="J18" s="29">
        <f>COUNTIF(Attendance!L27:BN27,"HalfDay")</f>
        <v>0</v>
      </c>
      <c r="K18" s="1">
        <f t="shared" si="3"/>
        <v>0</v>
      </c>
      <c r="L18" s="1">
        <f>IF(A18="",0,'Partnership Information'!$E$6-Cumulative!K18)</f>
        <v>0</v>
      </c>
      <c r="M18" s="32">
        <f>INDEX(Attendance!$L$6:$BN$6,E18)</f>
        <v>0</v>
      </c>
      <c r="N18" s="29">
        <f>INDEX(Attendance!$L$6:$BN$6,H18)</f>
        <v>0</v>
      </c>
      <c r="O18" s="29">
        <f t="shared" si="4"/>
        <v>1</v>
      </c>
      <c r="P18" s="33">
        <f t="shared" si="0"/>
        <v>0</v>
      </c>
      <c r="Q18" s="39">
        <f ca="1">IF(ISERROR(K18/'Partnership Information'!$E$6),0,K18/'Partnership Information'!$E$6)</f>
        <v>0</v>
      </c>
      <c r="R18" s="1" t="str">
        <f>IF(A18="","",IF(K18=0,"FLAG",IF('Partnership Information'!$E$6-K18&gt;='Partnership Information'!$B$13,"FLAG","")))</f>
        <v/>
      </c>
    </row>
    <row r="19" spans="1:18" x14ac:dyDescent="0.2">
      <c r="A19" t="str">
        <f>IF(ISBLANK(Attendance!A28),"",Attendance!A28)</f>
        <v/>
      </c>
      <c r="B19" t="str">
        <f>IF(ISBLANK(Attendance!B28),"",Attendance!B28)</f>
        <v/>
      </c>
      <c r="C19" s="32" t="str">
        <f>IF(ISNA(MATCH("Attended",Attendance!L28:BN28,0)),"",MATCH("Attended",Attendance!L28:BN28,0))</f>
        <v/>
      </c>
      <c r="D19" s="29" t="str">
        <f>IF(ISNA(MATCH("HalfDay",Attendance!L28:BN28,0)),"",MATCH("HalfDay",Attendance!L28:BN28,0))</f>
        <v/>
      </c>
      <c r="E19" s="29">
        <f t="shared" si="1"/>
        <v>0</v>
      </c>
      <c r="F19" s="32" t="str">
        <f>IF(ISNA(LOOKUP(2,1/(Attendance!L28:BN28="Attended"),Attendance!$L$5:$BN$5)),"",LOOKUP(2,1/(Attendance!L28:BN28="Attended"),Attendance!$L$5:$BN$5))</f>
        <v/>
      </c>
      <c r="G19" s="29" t="str">
        <f>IF(ISNA(LOOKUP(2,1/(Attendance!L28:BN28="HalfDay"),Attendance!$L$5:$BN$5)),"",LOOKUP(2,1/(Attendance!L28:BN28="HalfDay"),Attendance!$L$5:$BN$5))</f>
        <v/>
      </c>
      <c r="H19" s="29">
        <f t="shared" si="2"/>
        <v>0</v>
      </c>
      <c r="I19" s="32">
        <f>COUNTIF(Attendance!L28:BN28,"Attended")</f>
        <v>0</v>
      </c>
      <c r="J19" s="29">
        <f>COUNTIF(Attendance!L28:BN28,"HalfDay")</f>
        <v>0</v>
      </c>
      <c r="K19" s="1">
        <f t="shared" si="3"/>
        <v>0</v>
      </c>
      <c r="L19" s="1">
        <f>IF(A19="",0,'Partnership Information'!$E$6-Cumulative!K19)</f>
        <v>0</v>
      </c>
      <c r="M19" s="32">
        <f>INDEX(Attendance!$L$6:$BN$6,E19)</f>
        <v>0</v>
      </c>
      <c r="N19" s="29">
        <f>INDEX(Attendance!$L$6:$BN$6,H19)</f>
        <v>0</v>
      </c>
      <c r="O19" s="29">
        <f t="shared" si="4"/>
        <v>1</v>
      </c>
      <c r="P19" s="33">
        <f t="shared" si="0"/>
        <v>0</v>
      </c>
      <c r="Q19" s="39">
        <f ca="1">IF(ISERROR(K19/'Partnership Information'!$E$6),0,K19/'Partnership Information'!$E$6)</f>
        <v>0</v>
      </c>
      <c r="R19" s="1" t="str">
        <f>IF(A19="","",IF(K19=0,"FLAG",IF('Partnership Information'!$E$6-K19&gt;='Partnership Information'!$B$13,"FLAG","")))</f>
        <v/>
      </c>
    </row>
    <row r="20" spans="1:18" x14ac:dyDescent="0.2">
      <c r="A20" t="str">
        <f>IF(ISBLANK(Attendance!A29),"",Attendance!A29)</f>
        <v/>
      </c>
      <c r="B20" t="str">
        <f>IF(ISBLANK(Attendance!B29),"",Attendance!B29)</f>
        <v/>
      </c>
      <c r="C20" s="32" t="str">
        <f>IF(ISNA(MATCH("Attended",Attendance!L29:BN29,0)),"",MATCH("Attended",Attendance!L29:BN29,0))</f>
        <v/>
      </c>
      <c r="D20" s="29" t="str">
        <f>IF(ISNA(MATCH("HalfDay",Attendance!L29:BN29,0)),"",MATCH("HalfDay",Attendance!L29:BN29,0))</f>
        <v/>
      </c>
      <c r="E20" s="29">
        <f t="shared" si="1"/>
        <v>0</v>
      </c>
      <c r="F20" s="32" t="str">
        <f>IF(ISNA(LOOKUP(2,1/(Attendance!L29:BN29="Attended"),Attendance!$L$5:$BN$5)),"",LOOKUP(2,1/(Attendance!L29:BN29="Attended"),Attendance!$L$5:$BN$5))</f>
        <v/>
      </c>
      <c r="G20" s="29" t="str">
        <f>IF(ISNA(LOOKUP(2,1/(Attendance!L29:BN29="HalfDay"),Attendance!$L$5:$BN$5)),"",LOOKUP(2,1/(Attendance!L29:BN29="HalfDay"),Attendance!$L$5:$BN$5))</f>
        <v/>
      </c>
      <c r="H20" s="29">
        <f t="shared" si="2"/>
        <v>0</v>
      </c>
      <c r="I20" s="32">
        <f>COUNTIF(Attendance!L29:BN29,"Attended")</f>
        <v>0</v>
      </c>
      <c r="J20" s="29">
        <f>COUNTIF(Attendance!L29:BN29,"HalfDay")</f>
        <v>0</v>
      </c>
      <c r="K20" s="1">
        <f t="shared" si="3"/>
        <v>0</v>
      </c>
      <c r="L20" s="1">
        <f>IF(A20="",0,'Partnership Information'!$E$6-Cumulative!K20)</f>
        <v>0</v>
      </c>
      <c r="M20" s="32">
        <f>INDEX(Attendance!$L$6:$BN$6,E20)</f>
        <v>0</v>
      </c>
      <c r="N20" s="29">
        <f>INDEX(Attendance!$L$6:$BN$6,H20)</f>
        <v>0</v>
      </c>
      <c r="O20" s="29">
        <f t="shared" si="4"/>
        <v>1</v>
      </c>
      <c r="P20" s="33">
        <f t="shared" si="0"/>
        <v>0</v>
      </c>
      <c r="Q20" s="39">
        <f ca="1">IF(ISERROR(K20/'Partnership Information'!$E$6),0,K20/'Partnership Information'!$E$6)</f>
        <v>0</v>
      </c>
      <c r="R20" s="1" t="str">
        <f>IF(A20="","",IF(K20=0,"FLAG",IF('Partnership Information'!$E$6-K20&gt;='Partnership Information'!$B$13,"FLAG","")))</f>
        <v/>
      </c>
    </row>
    <row r="21" spans="1:18" x14ac:dyDescent="0.2">
      <c r="A21" t="str">
        <f>IF(ISBLANK(Attendance!A30),"",Attendance!A30)</f>
        <v/>
      </c>
      <c r="B21" t="str">
        <f>IF(ISBLANK(Attendance!B30),"",Attendance!B30)</f>
        <v/>
      </c>
      <c r="C21" s="32" t="str">
        <f>IF(ISNA(MATCH("Attended",Attendance!L30:BN30,0)),"",MATCH("Attended",Attendance!L30:BN30,0))</f>
        <v/>
      </c>
      <c r="D21" s="29" t="str">
        <f>IF(ISNA(MATCH("HalfDay",Attendance!L30:BN30,0)),"",MATCH("HalfDay",Attendance!L30:BN30,0))</f>
        <v/>
      </c>
      <c r="E21" s="29">
        <f t="shared" si="1"/>
        <v>0</v>
      </c>
      <c r="F21" s="32" t="str">
        <f>IF(ISNA(LOOKUP(2,1/(Attendance!L30:BN30="Attended"),Attendance!$L$5:$BN$5)),"",LOOKUP(2,1/(Attendance!L30:BN30="Attended"),Attendance!$L$5:$BN$5))</f>
        <v/>
      </c>
      <c r="G21" s="29" t="str">
        <f>IF(ISNA(LOOKUP(2,1/(Attendance!L30:BN30="HalfDay"),Attendance!$L$5:$BN$5)),"",LOOKUP(2,1/(Attendance!L30:BN30="HalfDay"),Attendance!$L$5:$BN$5))</f>
        <v/>
      </c>
      <c r="H21" s="29">
        <f t="shared" si="2"/>
        <v>0</v>
      </c>
      <c r="I21" s="32">
        <f>COUNTIF(Attendance!L30:BN30,"Attended")</f>
        <v>0</v>
      </c>
      <c r="J21" s="29">
        <f>COUNTIF(Attendance!L30:BN30,"HalfDay")</f>
        <v>0</v>
      </c>
      <c r="K21" s="1">
        <f t="shared" si="3"/>
        <v>0</v>
      </c>
      <c r="L21" s="1">
        <f>IF(A21="",0,'Partnership Information'!$E$6-Cumulative!K21)</f>
        <v>0</v>
      </c>
      <c r="M21" s="32">
        <f>INDEX(Attendance!$L$6:$BN$6,E21)</f>
        <v>0</v>
      </c>
      <c r="N21" s="29">
        <f>INDEX(Attendance!$L$6:$BN$6,H21)</f>
        <v>0</v>
      </c>
      <c r="O21" s="29">
        <f t="shared" si="4"/>
        <v>1</v>
      </c>
      <c r="P21" s="33">
        <f t="shared" si="0"/>
        <v>0</v>
      </c>
      <c r="Q21" s="39">
        <f ca="1">IF(ISERROR(K21/'Partnership Information'!$E$6),0,K21/'Partnership Information'!$E$6)</f>
        <v>0</v>
      </c>
      <c r="R21" s="1" t="str">
        <f>IF(A21="","",IF(K21=0,"FLAG",IF('Partnership Information'!$E$6-K21&gt;='Partnership Information'!$B$13,"FLAG","")))</f>
        <v/>
      </c>
    </row>
    <row r="22" spans="1:18" x14ac:dyDescent="0.2">
      <c r="A22" t="str">
        <f>IF(ISBLANK(Attendance!A31),"",Attendance!A31)</f>
        <v/>
      </c>
      <c r="B22" t="str">
        <f>IF(ISBLANK(Attendance!B31),"",Attendance!B31)</f>
        <v/>
      </c>
      <c r="C22" s="32" t="str">
        <f>IF(ISNA(MATCH("Attended",Attendance!L31:BN31,0)),"",MATCH("Attended",Attendance!L31:BN31,0))</f>
        <v/>
      </c>
      <c r="D22" s="29" t="str">
        <f>IF(ISNA(MATCH("HalfDay",Attendance!L31:BN31,0)),"",MATCH("HalfDay",Attendance!L31:BN31,0))</f>
        <v/>
      </c>
      <c r="E22" s="29">
        <f t="shared" si="1"/>
        <v>0</v>
      </c>
      <c r="F22" s="32" t="str">
        <f>IF(ISNA(LOOKUP(2,1/(Attendance!L31:BN31="Attended"),Attendance!$L$5:$BN$5)),"",LOOKUP(2,1/(Attendance!L31:BN31="Attended"),Attendance!$L$5:$BN$5))</f>
        <v/>
      </c>
      <c r="G22" s="29" t="str">
        <f>IF(ISNA(LOOKUP(2,1/(Attendance!L31:BN31="HalfDay"),Attendance!$L$5:$BN$5)),"",LOOKUP(2,1/(Attendance!L31:BN31="HalfDay"),Attendance!$L$5:$BN$5))</f>
        <v/>
      </c>
      <c r="H22" s="29">
        <f t="shared" si="2"/>
        <v>0</v>
      </c>
      <c r="I22" s="32">
        <f>COUNTIF(Attendance!L31:BN31,"Attended")</f>
        <v>0</v>
      </c>
      <c r="J22" s="29">
        <f>COUNTIF(Attendance!L31:BN31,"HalfDay")</f>
        <v>0</v>
      </c>
      <c r="K22" s="1">
        <f t="shared" si="3"/>
        <v>0</v>
      </c>
      <c r="L22" s="1">
        <f>IF(A22="",0,'Partnership Information'!$E$6-Cumulative!K22)</f>
        <v>0</v>
      </c>
      <c r="M22" s="32">
        <f>INDEX(Attendance!$L$6:$BN$6,E22)</f>
        <v>0</v>
      </c>
      <c r="N22" s="29">
        <f>INDEX(Attendance!$L$6:$BN$6,H22)</f>
        <v>0</v>
      </c>
      <c r="O22" s="29">
        <f t="shared" si="4"/>
        <v>1</v>
      </c>
      <c r="P22" s="33">
        <f t="shared" si="0"/>
        <v>0</v>
      </c>
      <c r="Q22" s="39">
        <f ca="1">IF(ISERROR(K22/'Partnership Information'!$E$6),0,K22/'Partnership Information'!$E$6)</f>
        <v>0</v>
      </c>
      <c r="R22" s="1" t="str">
        <f>IF(A22="","",IF(K22=0,"FLAG",IF('Partnership Information'!$E$6-K22&gt;='Partnership Information'!$B$13,"FLAG","")))</f>
        <v/>
      </c>
    </row>
    <row r="23" spans="1:18" x14ac:dyDescent="0.2">
      <c r="A23" t="str">
        <f>IF(ISBLANK(Attendance!A32),"",Attendance!A32)</f>
        <v/>
      </c>
      <c r="B23" t="str">
        <f>IF(ISBLANK(Attendance!B32),"",Attendance!B32)</f>
        <v/>
      </c>
      <c r="C23" s="32" t="str">
        <f>IF(ISNA(MATCH("Attended",Attendance!L32:BN32,0)),"",MATCH("Attended",Attendance!L32:BN32,0))</f>
        <v/>
      </c>
      <c r="D23" s="29" t="str">
        <f>IF(ISNA(MATCH("HalfDay",Attendance!L32:BN32,0)),"",MATCH("HalfDay",Attendance!L32:BN32,0))</f>
        <v/>
      </c>
      <c r="E23" s="29">
        <f t="shared" si="1"/>
        <v>0</v>
      </c>
      <c r="F23" s="32" t="str">
        <f>IF(ISNA(LOOKUP(2,1/(Attendance!L32:BN32="Attended"),Attendance!$L$5:$BN$5)),"",LOOKUP(2,1/(Attendance!L32:BN32="Attended"),Attendance!$L$5:$BN$5))</f>
        <v/>
      </c>
      <c r="G23" s="29" t="str">
        <f>IF(ISNA(LOOKUP(2,1/(Attendance!L32:BN32="HalfDay"),Attendance!$L$5:$BN$5)),"",LOOKUP(2,1/(Attendance!L32:BN32="HalfDay"),Attendance!$L$5:$BN$5))</f>
        <v/>
      </c>
      <c r="H23" s="29">
        <f t="shared" si="2"/>
        <v>0</v>
      </c>
      <c r="I23" s="32">
        <f>COUNTIF(Attendance!L32:BN32,"Attended")</f>
        <v>0</v>
      </c>
      <c r="J23" s="29">
        <f>COUNTIF(Attendance!L32:BN32,"HalfDay")</f>
        <v>0</v>
      </c>
      <c r="K23" s="1">
        <f t="shared" si="3"/>
        <v>0</v>
      </c>
      <c r="L23" s="1">
        <f>IF(A23="",0,'Partnership Information'!$E$6-Cumulative!K23)</f>
        <v>0</v>
      </c>
      <c r="M23" s="32">
        <f>INDEX(Attendance!$L$6:$BN$6,E23)</f>
        <v>0</v>
      </c>
      <c r="N23" s="29">
        <f>INDEX(Attendance!$L$6:$BN$6,H23)</f>
        <v>0</v>
      </c>
      <c r="O23" s="29">
        <f t="shared" si="4"/>
        <v>1</v>
      </c>
      <c r="P23" s="33">
        <f t="shared" si="0"/>
        <v>0</v>
      </c>
      <c r="Q23" s="39">
        <f ca="1">IF(ISERROR(K23/'Partnership Information'!$E$6),0,K23/'Partnership Information'!$E$6)</f>
        <v>0</v>
      </c>
      <c r="R23" s="1" t="str">
        <f>IF(A23="","",IF(K23=0,"FLAG",IF('Partnership Information'!$E$6-K23&gt;='Partnership Information'!$B$13,"FLAG","")))</f>
        <v/>
      </c>
    </row>
    <row r="24" spans="1:18" x14ac:dyDescent="0.2">
      <c r="A24" t="str">
        <f>IF(ISBLANK(Attendance!A33),"",Attendance!A33)</f>
        <v/>
      </c>
      <c r="B24" t="str">
        <f>IF(ISBLANK(Attendance!B33),"",Attendance!B33)</f>
        <v/>
      </c>
      <c r="C24" s="32" t="str">
        <f>IF(ISNA(MATCH("Attended",Attendance!L33:BN33,0)),"",MATCH("Attended",Attendance!L33:BN33,0))</f>
        <v/>
      </c>
      <c r="D24" s="29" t="str">
        <f>IF(ISNA(MATCH("HalfDay",Attendance!L33:BN33,0)),"",MATCH("HalfDay",Attendance!L33:BN33,0))</f>
        <v/>
      </c>
      <c r="E24" s="29">
        <f t="shared" si="1"/>
        <v>0</v>
      </c>
      <c r="F24" s="32" t="str">
        <f>IF(ISNA(LOOKUP(2,1/(Attendance!L33:BN33="Attended"),Attendance!$L$5:$BN$5)),"",LOOKUP(2,1/(Attendance!L33:BN33="Attended"),Attendance!$L$5:$BN$5))</f>
        <v/>
      </c>
      <c r="G24" s="29" t="str">
        <f>IF(ISNA(LOOKUP(2,1/(Attendance!L33:BN33="HalfDay"),Attendance!$L$5:$BN$5)),"",LOOKUP(2,1/(Attendance!L33:BN33="HalfDay"),Attendance!$L$5:$BN$5))</f>
        <v/>
      </c>
      <c r="H24" s="29">
        <f t="shared" si="2"/>
        <v>0</v>
      </c>
      <c r="I24" s="32">
        <f>COUNTIF(Attendance!L33:BN33,"Attended")</f>
        <v>0</v>
      </c>
      <c r="J24" s="29">
        <f>COUNTIF(Attendance!L33:BN33,"HalfDay")</f>
        <v>0</v>
      </c>
      <c r="K24" s="1">
        <f t="shared" si="3"/>
        <v>0</v>
      </c>
      <c r="L24" s="1">
        <f>IF(A24="",0,'Partnership Information'!$E$6-Cumulative!K24)</f>
        <v>0</v>
      </c>
      <c r="M24" s="32">
        <f>INDEX(Attendance!$L$6:$BN$6,E24)</f>
        <v>0</v>
      </c>
      <c r="N24" s="29">
        <f>INDEX(Attendance!$L$6:$BN$6,H24)</f>
        <v>0</v>
      </c>
      <c r="O24" s="29">
        <f t="shared" si="4"/>
        <v>1</v>
      </c>
      <c r="P24" s="33">
        <f t="shared" si="0"/>
        <v>0</v>
      </c>
      <c r="Q24" s="39">
        <f ca="1">IF(ISERROR(K24/'Partnership Information'!$E$6),0,K24/'Partnership Information'!$E$6)</f>
        <v>0</v>
      </c>
      <c r="R24" s="1" t="str">
        <f>IF(A24="","",IF(K24=0,"FLAG",IF('Partnership Information'!$E$6-K24&gt;='Partnership Information'!$B$13,"FLAG","")))</f>
        <v/>
      </c>
    </row>
    <row r="25" spans="1:18" x14ac:dyDescent="0.2">
      <c r="A25" t="str">
        <f>IF(ISBLANK(Attendance!A34),"",Attendance!A34)</f>
        <v/>
      </c>
      <c r="B25" t="str">
        <f>IF(ISBLANK(Attendance!B34),"",Attendance!B34)</f>
        <v/>
      </c>
      <c r="C25" s="32" t="str">
        <f>IF(ISNA(MATCH("Attended",Attendance!L34:BN34,0)),"",MATCH("Attended",Attendance!L34:BN34,0))</f>
        <v/>
      </c>
      <c r="D25" s="29" t="str">
        <f>IF(ISNA(MATCH("HalfDay",Attendance!L34:BN34,0)),"",MATCH("HalfDay",Attendance!L34:BN34,0))</f>
        <v/>
      </c>
      <c r="E25" s="29">
        <f t="shared" si="1"/>
        <v>0</v>
      </c>
      <c r="F25" s="32" t="str">
        <f>IF(ISNA(LOOKUP(2,1/(Attendance!L34:BN34="Attended"),Attendance!$L$5:$BN$5)),"",LOOKUP(2,1/(Attendance!L34:BN34="Attended"),Attendance!$L$5:$BN$5))</f>
        <v/>
      </c>
      <c r="G25" s="29" t="str">
        <f>IF(ISNA(LOOKUP(2,1/(Attendance!L34:BN34="HalfDay"),Attendance!$L$5:$BN$5)),"",LOOKUP(2,1/(Attendance!L34:BN34="HalfDay"),Attendance!$L$5:$BN$5))</f>
        <v/>
      </c>
      <c r="H25" s="29">
        <f t="shared" si="2"/>
        <v>0</v>
      </c>
      <c r="I25" s="32">
        <f>COUNTIF(Attendance!L34:BN34,"Attended")</f>
        <v>0</v>
      </c>
      <c r="J25" s="29">
        <f>COUNTIF(Attendance!L34:BN34,"HalfDay")</f>
        <v>0</v>
      </c>
      <c r="K25" s="1">
        <f t="shared" si="3"/>
        <v>0</v>
      </c>
      <c r="L25" s="1">
        <f>IF(A25="",0,'Partnership Information'!$E$6-Cumulative!K25)</f>
        <v>0</v>
      </c>
      <c r="M25" s="32">
        <f>INDEX(Attendance!$L$6:$BN$6,E25)</f>
        <v>0</v>
      </c>
      <c r="N25" s="29">
        <f>INDEX(Attendance!$L$6:$BN$6,H25)</f>
        <v>0</v>
      </c>
      <c r="O25" s="29">
        <f t="shared" si="4"/>
        <v>1</v>
      </c>
      <c r="P25" s="33">
        <f t="shared" si="0"/>
        <v>0</v>
      </c>
      <c r="Q25" s="39">
        <f ca="1">IF(ISERROR(K25/'Partnership Information'!$E$6),0,K25/'Partnership Information'!$E$6)</f>
        <v>0</v>
      </c>
      <c r="R25" s="1" t="str">
        <f>IF(A25="","",IF(K25=0,"FLAG",IF('Partnership Information'!$E$6-K25&gt;='Partnership Information'!$B$13,"FLAG","")))</f>
        <v/>
      </c>
    </row>
    <row r="26" spans="1:18" x14ac:dyDescent="0.2">
      <c r="A26" t="str">
        <f>IF(ISBLANK(Attendance!A35),"",Attendance!A35)</f>
        <v/>
      </c>
      <c r="B26" t="str">
        <f>IF(ISBLANK(Attendance!B35),"",Attendance!B35)</f>
        <v/>
      </c>
      <c r="C26" s="32" t="str">
        <f>IF(ISNA(MATCH("Attended",Attendance!L35:BN35,0)),"",MATCH("Attended",Attendance!L35:BN35,0))</f>
        <v/>
      </c>
      <c r="D26" s="29" t="str">
        <f>IF(ISNA(MATCH("HalfDay",Attendance!L35:BN35,0)),"",MATCH("HalfDay",Attendance!L35:BN35,0))</f>
        <v/>
      </c>
      <c r="E26" s="29">
        <f t="shared" si="1"/>
        <v>0</v>
      </c>
      <c r="F26" s="32" t="str">
        <f>IF(ISNA(LOOKUP(2,1/(Attendance!L35:BN35="Attended"),Attendance!$L$5:$BN$5)),"",LOOKUP(2,1/(Attendance!L35:BN35="Attended"),Attendance!$L$5:$BN$5))</f>
        <v/>
      </c>
      <c r="G26" s="29" t="str">
        <f>IF(ISNA(LOOKUP(2,1/(Attendance!L35:BN35="HalfDay"),Attendance!$L$5:$BN$5)),"",LOOKUP(2,1/(Attendance!L35:BN35="HalfDay"),Attendance!$L$5:$BN$5))</f>
        <v/>
      </c>
      <c r="H26" s="29">
        <f t="shared" si="2"/>
        <v>0</v>
      </c>
      <c r="I26" s="32">
        <f>COUNTIF(Attendance!L35:BN35,"Attended")</f>
        <v>0</v>
      </c>
      <c r="J26" s="29">
        <f>COUNTIF(Attendance!L35:BN35,"HalfDay")</f>
        <v>0</v>
      </c>
      <c r="K26" s="1">
        <f t="shared" si="3"/>
        <v>0</v>
      </c>
      <c r="L26" s="1">
        <f>IF(A26="",0,'Partnership Information'!$E$6-Cumulative!K26)</f>
        <v>0</v>
      </c>
      <c r="M26" s="32">
        <f>INDEX(Attendance!$L$6:$BN$6,E26)</f>
        <v>0</v>
      </c>
      <c r="N26" s="29">
        <f>INDEX(Attendance!$L$6:$BN$6,H26)</f>
        <v>0</v>
      </c>
      <c r="O26" s="29">
        <f t="shared" si="4"/>
        <v>1</v>
      </c>
      <c r="P26" s="33">
        <f t="shared" si="0"/>
        <v>0</v>
      </c>
      <c r="Q26" s="39">
        <f ca="1">IF(ISERROR(K26/'Partnership Information'!$E$6),0,K26/'Partnership Information'!$E$6)</f>
        <v>0</v>
      </c>
      <c r="R26" s="1" t="str">
        <f>IF(A26="","",IF(K26=0,"FLAG",IF('Partnership Information'!$E$6-K26&gt;='Partnership Information'!$B$13,"FLAG","")))</f>
        <v/>
      </c>
    </row>
    <row r="27" spans="1:18" x14ac:dyDescent="0.2">
      <c r="A27" t="str">
        <f>IF(ISBLANK(Attendance!A36),"",Attendance!A36)</f>
        <v/>
      </c>
      <c r="B27" t="str">
        <f>IF(ISBLANK(Attendance!B36),"",Attendance!B36)</f>
        <v/>
      </c>
      <c r="C27" s="32" t="str">
        <f>IF(ISNA(MATCH("Attended",Attendance!L36:BN36,0)),"",MATCH("Attended",Attendance!L36:BN36,0))</f>
        <v/>
      </c>
      <c r="D27" s="29" t="str">
        <f>IF(ISNA(MATCH("HalfDay",Attendance!L36:BN36,0)),"",MATCH("HalfDay",Attendance!L36:BN36,0))</f>
        <v/>
      </c>
      <c r="E27" s="29">
        <f t="shared" si="1"/>
        <v>0</v>
      </c>
      <c r="F27" s="32" t="str">
        <f>IF(ISNA(LOOKUP(2,1/(Attendance!L36:BN36="Attended"),Attendance!$L$5:$BN$5)),"",LOOKUP(2,1/(Attendance!L36:BN36="Attended"),Attendance!$L$5:$BN$5))</f>
        <v/>
      </c>
      <c r="G27" s="29" t="str">
        <f>IF(ISNA(LOOKUP(2,1/(Attendance!L36:BN36="HalfDay"),Attendance!$L$5:$BN$5)),"",LOOKUP(2,1/(Attendance!L36:BN36="HalfDay"),Attendance!$L$5:$BN$5))</f>
        <v/>
      </c>
      <c r="H27" s="29">
        <f t="shared" si="2"/>
        <v>0</v>
      </c>
      <c r="I27" s="32">
        <f>COUNTIF(Attendance!L36:BN36,"Attended")</f>
        <v>0</v>
      </c>
      <c r="J27" s="29">
        <f>COUNTIF(Attendance!L36:BN36,"HalfDay")</f>
        <v>0</v>
      </c>
      <c r="K27" s="1">
        <f t="shared" si="3"/>
        <v>0</v>
      </c>
      <c r="L27" s="1">
        <f>IF(A27="",0,'Partnership Information'!$E$6-Cumulative!K27)</f>
        <v>0</v>
      </c>
      <c r="M27" s="32">
        <f>INDEX(Attendance!$L$6:$BN$6,E27)</f>
        <v>0</v>
      </c>
      <c r="N27" s="29">
        <f>INDEX(Attendance!$L$6:$BN$6,H27)</f>
        <v>0</v>
      </c>
      <c r="O27" s="29">
        <f t="shared" si="4"/>
        <v>1</v>
      </c>
      <c r="P27" s="33">
        <f t="shared" si="0"/>
        <v>0</v>
      </c>
      <c r="Q27" s="39">
        <f ca="1">IF(ISERROR(K27/'Partnership Information'!$E$6),0,K27/'Partnership Information'!$E$6)</f>
        <v>0</v>
      </c>
      <c r="R27" s="1" t="str">
        <f>IF(A27="","",IF(K27=0,"FLAG",IF('Partnership Information'!$E$6-K27&gt;='Partnership Information'!$B$13,"FLAG","")))</f>
        <v/>
      </c>
    </row>
    <row r="28" spans="1:18" x14ac:dyDescent="0.2">
      <c r="A28" t="str">
        <f>IF(ISBLANK(Attendance!A37),"",Attendance!A37)</f>
        <v/>
      </c>
      <c r="B28" t="str">
        <f>IF(ISBLANK(Attendance!B37),"",Attendance!B37)</f>
        <v/>
      </c>
      <c r="C28" s="32" t="str">
        <f>IF(ISNA(MATCH("Attended",Attendance!L37:BN37,0)),"",MATCH("Attended",Attendance!L37:BN37,0))</f>
        <v/>
      </c>
      <c r="D28" s="29" t="str">
        <f>IF(ISNA(MATCH("HalfDay",Attendance!L37:BN37,0)),"",MATCH("HalfDay",Attendance!L37:BN37,0))</f>
        <v/>
      </c>
      <c r="E28" s="29">
        <f t="shared" si="1"/>
        <v>0</v>
      </c>
      <c r="F28" s="32" t="str">
        <f>IF(ISNA(LOOKUP(2,1/(Attendance!L37:BN37="Attended"),Attendance!$L$5:$BN$5)),"",LOOKUP(2,1/(Attendance!L37:BN37="Attended"),Attendance!$L$5:$BN$5))</f>
        <v/>
      </c>
      <c r="G28" s="29" t="str">
        <f>IF(ISNA(LOOKUP(2,1/(Attendance!L37:BN37="HalfDay"),Attendance!$L$5:$BN$5)),"",LOOKUP(2,1/(Attendance!L37:BN37="HalfDay"),Attendance!$L$5:$BN$5))</f>
        <v/>
      </c>
      <c r="H28" s="29">
        <f t="shared" si="2"/>
        <v>0</v>
      </c>
      <c r="I28" s="32">
        <f>COUNTIF(Attendance!L37:BN37,"Attended")</f>
        <v>0</v>
      </c>
      <c r="J28" s="29">
        <f>COUNTIF(Attendance!L37:BN37,"HalfDay")</f>
        <v>0</v>
      </c>
      <c r="K28" s="1">
        <f t="shared" si="3"/>
        <v>0</v>
      </c>
      <c r="L28" s="1">
        <f>IF(A28="",0,'Partnership Information'!$E$6-Cumulative!K28)</f>
        <v>0</v>
      </c>
      <c r="M28" s="32">
        <f>INDEX(Attendance!$L$6:$BN$6,E28)</f>
        <v>0</v>
      </c>
      <c r="N28" s="29">
        <f>INDEX(Attendance!$L$6:$BN$6,H28)</f>
        <v>0</v>
      </c>
      <c r="O28" s="29">
        <f t="shared" si="4"/>
        <v>1</v>
      </c>
      <c r="P28" s="33">
        <f t="shared" si="0"/>
        <v>0</v>
      </c>
      <c r="Q28" s="39">
        <f ca="1">IF(ISERROR(K28/'Partnership Information'!$E$6),0,K28/'Partnership Information'!$E$6)</f>
        <v>0</v>
      </c>
      <c r="R28" s="1" t="str">
        <f>IF(A28="","",IF(K28=0,"FLAG",IF('Partnership Information'!$E$6-K28&gt;='Partnership Information'!$B$13,"FLAG","")))</f>
        <v/>
      </c>
    </row>
    <row r="29" spans="1:18" x14ac:dyDescent="0.2">
      <c r="A29" t="str">
        <f>IF(ISBLANK(Attendance!A38),"",Attendance!A38)</f>
        <v/>
      </c>
      <c r="B29" t="str">
        <f>IF(ISBLANK(Attendance!B38),"",Attendance!B38)</f>
        <v/>
      </c>
      <c r="C29" s="32" t="str">
        <f>IF(ISNA(MATCH("Attended",Attendance!L38:BN38,0)),"",MATCH("Attended",Attendance!L38:BN38,0))</f>
        <v/>
      </c>
      <c r="D29" s="29" t="str">
        <f>IF(ISNA(MATCH("HalfDay",Attendance!L38:BN38,0)),"",MATCH("HalfDay",Attendance!L38:BN38,0))</f>
        <v/>
      </c>
      <c r="E29" s="29">
        <f t="shared" si="1"/>
        <v>0</v>
      </c>
      <c r="F29" s="32" t="str">
        <f>IF(ISNA(LOOKUP(2,1/(Attendance!L38:BN38="Attended"),Attendance!$L$5:$BN$5)),"",LOOKUP(2,1/(Attendance!L38:BN38="Attended"),Attendance!$L$5:$BN$5))</f>
        <v/>
      </c>
      <c r="G29" s="29" t="str">
        <f>IF(ISNA(LOOKUP(2,1/(Attendance!L38:BN38="HalfDay"),Attendance!$L$5:$BN$5)),"",LOOKUP(2,1/(Attendance!L38:BN38="HalfDay"),Attendance!$L$5:$BN$5))</f>
        <v/>
      </c>
      <c r="H29" s="29">
        <f t="shared" si="2"/>
        <v>0</v>
      </c>
      <c r="I29" s="32">
        <f>COUNTIF(Attendance!L38:BN38,"Attended")</f>
        <v>0</v>
      </c>
      <c r="J29" s="29">
        <f>COUNTIF(Attendance!L38:BN38,"HalfDay")</f>
        <v>0</v>
      </c>
      <c r="K29" s="1">
        <f t="shared" si="3"/>
        <v>0</v>
      </c>
      <c r="L29" s="1">
        <f>IF(A29="",0,'Partnership Information'!$E$6-Cumulative!K29)</f>
        <v>0</v>
      </c>
      <c r="M29" s="32">
        <f>INDEX(Attendance!$L$6:$BN$6,E29)</f>
        <v>0</v>
      </c>
      <c r="N29" s="29">
        <f>INDEX(Attendance!$L$6:$BN$6,H29)</f>
        <v>0</v>
      </c>
      <c r="O29" s="29">
        <f t="shared" si="4"/>
        <v>1</v>
      </c>
      <c r="P29" s="33">
        <f t="shared" si="0"/>
        <v>0</v>
      </c>
      <c r="Q29" s="39">
        <f ca="1">IF(ISERROR(K29/'Partnership Information'!$E$6),0,K29/'Partnership Information'!$E$6)</f>
        <v>0</v>
      </c>
      <c r="R29" s="1" t="str">
        <f>IF(A29="","",IF(K29=0,"FLAG",IF('Partnership Information'!$E$6-K29&gt;='Partnership Information'!$B$13,"FLAG","")))</f>
        <v/>
      </c>
    </row>
    <row r="30" spans="1:18" x14ac:dyDescent="0.2">
      <c r="A30" t="str">
        <f>IF(ISBLANK(Attendance!A39),"",Attendance!A39)</f>
        <v/>
      </c>
      <c r="B30" t="str">
        <f>IF(ISBLANK(Attendance!B39),"",Attendance!B39)</f>
        <v/>
      </c>
      <c r="C30" s="32" t="str">
        <f>IF(ISNA(MATCH("Attended",Attendance!L39:BN39,0)),"",MATCH("Attended",Attendance!L39:BN39,0))</f>
        <v/>
      </c>
      <c r="D30" s="29" t="str">
        <f>IF(ISNA(MATCH("HalfDay",Attendance!L39:BN39,0)),"",MATCH("HalfDay",Attendance!L39:BN39,0))</f>
        <v/>
      </c>
      <c r="E30" s="29">
        <f t="shared" si="1"/>
        <v>0</v>
      </c>
      <c r="F30" s="32" t="str">
        <f>IF(ISNA(LOOKUP(2,1/(Attendance!L39:BN39="Attended"),Attendance!$L$5:$BN$5)),"",LOOKUP(2,1/(Attendance!L39:BN39="Attended"),Attendance!$L$5:$BN$5))</f>
        <v/>
      </c>
      <c r="G30" s="29" t="str">
        <f>IF(ISNA(LOOKUP(2,1/(Attendance!L39:BN39="HalfDay"),Attendance!$L$5:$BN$5)),"",LOOKUP(2,1/(Attendance!L39:BN39="HalfDay"),Attendance!$L$5:$BN$5))</f>
        <v/>
      </c>
      <c r="H30" s="29">
        <f t="shared" si="2"/>
        <v>0</v>
      </c>
      <c r="I30" s="32">
        <f>COUNTIF(Attendance!L39:BN39,"Attended")</f>
        <v>0</v>
      </c>
      <c r="J30" s="29">
        <f>COUNTIF(Attendance!L39:BN39,"HalfDay")</f>
        <v>0</v>
      </c>
      <c r="K30" s="1">
        <f t="shared" si="3"/>
        <v>0</v>
      </c>
      <c r="L30" s="1">
        <f>IF(A30="",0,'Partnership Information'!$E$6-Cumulative!K30)</f>
        <v>0</v>
      </c>
      <c r="M30" s="32">
        <f>INDEX(Attendance!$L$6:$BN$6,E30)</f>
        <v>0</v>
      </c>
      <c r="N30" s="29">
        <f>INDEX(Attendance!$L$6:$BN$6,H30)</f>
        <v>0</v>
      </c>
      <c r="O30" s="29">
        <f t="shared" si="4"/>
        <v>1</v>
      </c>
      <c r="P30" s="33">
        <f t="shared" si="0"/>
        <v>0</v>
      </c>
      <c r="Q30" s="39">
        <f ca="1">IF(ISERROR(K30/'Partnership Information'!$E$6),0,K30/'Partnership Information'!$E$6)</f>
        <v>0</v>
      </c>
      <c r="R30" s="1" t="str">
        <f>IF(A30="","",IF(K30=0,"FLAG",IF('Partnership Information'!$E$6-K30&gt;='Partnership Information'!$B$13,"FLAG","")))</f>
        <v/>
      </c>
    </row>
    <row r="31" spans="1:18" x14ac:dyDescent="0.2">
      <c r="A31" t="str">
        <f>IF(ISBLANK(Attendance!A40),"",Attendance!A40)</f>
        <v/>
      </c>
      <c r="B31" t="str">
        <f>IF(ISBLANK(Attendance!B40),"",Attendance!B40)</f>
        <v/>
      </c>
      <c r="C31" s="32" t="str">
        <f>IF(ISNA(MATCH("Attended",Attendance!L40:BN40,0)),"",MATCH("Attended",Attendance!L40:BN40,0))</f>
        <v/>
      </c>
      <c r="D31" s="29" t="str">
        <f>IF(ISNA(MATCH("HalfDay",Attendance!L40:BN40,0)),"",MATCH("HalfDay",Attendance!L40:BN40,0))</f>
        <v/>
      </c>
      <c r="E31" s="29">
        <f t="shared" si="1"/>
        <v>0</v>
      </c>
      <c r="F31" s="32" t="str">
        <f>IF(ISNA(LOOKUP(2,1/(Attendance!L40:BN40="Attended"),Attendance!$L$5:$BN$5)),"",LOOKUP(2,1/(Attendance!L40:BN40="Attended"),Attendance!$L$5:$BN$5))</f>
        <v/>
      </c>
      <c r="G31" s="29" t="str">
        <f>IF(ISNA(LOOKUP(2,1/(Attendance!L40:BN40="HalfDay"),Attendance!$L$5:$BN$5)),"",LOOKUP(2,1/(Attendance!L40:BN40="HalfDay"),Attendance!$L$5:$BN$5))</f>
        <v/>
      </c>
      <c r="H31" s="29">
        <f t="shared" si="2"/>
        <v>0</v>
      </c>
      <c r="I31" s="32">
        <f>COUNTIF(Attendance!L40:BN40,"Attended")</f>
        <v>0</v>
      </c>
      <c r="J31" s="29">
        <f>COUNTIF(Attendance!L40:BN40,"HalfDay")</f>
        <v>0</v>
      </c>
      <c r="K31" s="1">
        <f t="shared" si="3"/>
        <v>0</v>
      </c>
      <c r="L31" s="1">
        <f>IF(A31="",0,'Partnership Information'!$E$6-Cumulative!K31)</f>
        <v>0</v>
      </c>
      <c r="M31" s="32">
        <f>INDEX(Attendance!$L$6:$BN$6,E31)</f>
        <v>0</v>
      </c>
      <c r="N31" s="29">
        <f>INDEX(Attendance!$L$6:$BN$6,H31)</f>
        <v>0</v>
      </c>
      <c r="O31" s="29">
        <f t="shared" si="4"/>
        <v>1</v>
      </c>
      <c r="P31" s="33">
        <f t="shared" si="0"/>
        <v>0</v>
      </c>
      <c r="Q31" s="39">
        <f ca="1">IF(ISERROR(K31/'Partnership Information'!$E$6),0,K31/'Partnership Information'!$E$6)</f>
        <v>0</v>
      </c>
      <c r="R31" s="1" t="str">
        <f>IF(A31="","",IF(K31=0,"FLAG",IF('Partnership Information'!$E$6-K31&gt;='Partnership Information'!$B$13,"FLAG","")))</f>
        <v/>
      </c>
    </row>
    <row r="32" spans="1:18" x14ac:dyDescent="0.2">
      <c r="A32" t="str">
        <f>IF(ISBLANK(Attendance!A41),"",Attendance!A41)</f>
        <v/>
      </c>
      <c r="B32" t="str">
        <f>IF(ISBLANK(Attendance!B41),"",Attendance!B41)</f>
        <v/>
      </c>
      <c r="C32" s="32" t="str">
        <f>IF(ISNA(MATCH("Attended",Attendance!L41:BN41,0)),"",MATCH("Attended",Attendance!L41:BN41,0))</f>
        <v/>
      </c>
      <c r="D32" s="29" t="str">
        <f>IF(ISNA(MATCH("HalfDay",Attendance!L41:BN41,0)),"",MATCH("HalfDay",Attendance!L41:BN41,0))</f>
        <v/>
      </c>
      <c r="E32" s="29">
        <f t="shared" si="1"/>
        <v>0</v>
      </c>
      <c r="F32" s="32" t="str">
        <f>IF(ISNA(LOOKUP(2,1/(Attendance!L41:BN41="Attended"),Attendance!$L$5:$BN$5)),"",LOOKUP(2,1/(Attendance!L41:BN41="Attended"),Attendance!$L$5:$BN$5))</f>
        <v/>
      </c>
      <c r="G32" s="29" t="str">
        <f>IF(ISNA(LOOKUP(2,1/(Attendance!L41:BN41="HalfDay"),Attendance!$L$5:$BN$5)),"",LOOKUP(2,1/(Attendance!L41:BN41="HalfDay"),Attendance!$L$5:$BN$5))</f>
        <v/>
      </c>
      <c r="H32" s="29">
        <f t="shared" si="2"/>
        <v>0</v>
      </c>
      <c r="I32" s="32">
        <f>COUNTIF(Attendance!L41:BN41,"Attended")</f>
        <v>0</v>
      </c>
      <c r="J32" s="29">
        <f>COUNTIF(Attendance!L41:BN41,"HalfDay")</f>
        <v>0</v>
      </c>
      <c r="K32" s="1">
        <f t="shared" si="3"/>
        <v>0</v>
      </c>
      <c r="L32" s="1">
        <f>IF(A32="",0,'Partnership Information'!$E$6-Cumulative!K32)</f>
        <v>0</v>
      </c>
      <c r="M32" s="32">
        <f>INDEX(Attendance!$L$6:$BN$6,E32)</f>
        <v>0</v>
      </c>
      <c r="N32" s="29">
        <f>INDEX(Attendance!$L$6:$BN$6,H32)</f>
        <v>0</v>
      </c>
      <c r="O32" s="29">
        <f t="shared" si="4"/>
        <v>1</v>
      </c>
      <c r="P32" s="33">
        <f t="shared" si="0"/>
        <v>0</v>
      </c>
      <c r="Q32" s="39">
        <f ca="1">IF(ISERROR(K32/'Partnership Information'!$E$6),0,K32/'Partnership Information'!$E$6)</f>
        <v>0</v>
      </c>
      <c r="R32" s="1" t="str">
        <f>IF(A32="","",IF(K32=0,"FLAG",IF('Partnership Information'!$E$6-K32&gt;='Partnership Information'!$B$13,"FLAG","")))</f>
        <v/>
      </c>
    </row>
    <row r="33" spans="1:18" x14ac:dyDescent="0.2">
      <c r="A33" t="str">
        <f>IF(ISBLANK(Attendance!A42),"",Attendance!A42)</f>
        <v/>
      </c>
      <c r="B33" t="str">
        <f>IF(ISBLANK(Attendance!B42),"",Attendance!B42)</f>
        <v/>
      </c>
      <c r="C33" s="32" t="str">
        <f>IF(ISNA(MATCH("Attended",Attendance!L42:BN42,0)),"",MATCH("Attended",Attendance!L42:BN42,0))</f>
        <v/>
      </c>
      <c r="D33" s="29" t="str">
        <f>IF(ISNA(MATCH("HalfDay",Attendance!L42:BN42,0)),"",MATCH("HalfDay",Attendance!L42:BN42,0))</f>
        <v/>
      </c>
      <c r="E33" s="29">
        <f t="shared" si="1"/>
        <v>0</v>
      </c>
      <c r="F33" s="32" t="str">
        <f>IF(ISNA(LOOKUP(2,1/(Attendance!L42:BN42="Attended"),Attendance!$L$5:$BN$5)),"",LOOKUP(2,1/(Attendance!L42:BN42="Attended"),Attendance!$L$5:$BN$5))</f>
        <v/>
      </c>
      <c r="G33" s="29" t="str">
        <f>IF(ISNA(LOOKUP(2,1/(Attendance!L42:BN42="HalfDay"),Attendance!$L$5:$BN$5)),"",LOOKUP(2,1/(Attendance!L42:BN42="HalfDay"),Attendance!$L$5:$BN$5))</f>
        <v/>
      </c>
      <c r="H33" s="29">
        <f t="shared" si="2"/>
        <v>0</v>
      </c>
      <c r="I33" s="32">
        <f>COUNTIF(Attendance!L42:BN42,"Attended")</f>
        <v>0</v>
      </c>
      <c r="J33" s="29">
        <f>COUNTIF(Attendance!L42:BN42,"HalfDay")</f>
        <v>0</v>
      </c>
      <c r="K33" s="1">
        <f t="shared" si="3"/>
        <v>0</v>
      </c>
      <c r="L33" s="1">
        <f>IF(A33="",0,'Partnership Information'!$E$6-Cumulative!K33)</f>
        <v>0</v>
      </c>
      <c r="M33" s="32">
        <f>INDEX(Attendance!$L$6:$BN$6,E33)</f>
        <v>0</v>
      </c>
      <c r="N33" s="29">
        <f>INDEX(Attendance!$L$6:$BN$6,H33)</f>
        <v>0</v>
      </c>
      <c r="O33" s="29">
        <f t="shared" si="4"/>
        <v>1</v>
      </c>
      <c r="P33" s="33">
        <f t="shared" si="0"/>
        <v>0</v>
      </c>
      <c r="Q33" s="39">
        <f ca="1">IF(ISERROR(K33/'Partnership Information'!$E$6),0,K33/'Partnership Information'!$E$6)</f>
        <v>0</v>
      </c>
      <c r="R33" s="1" t="str">
        <f>IF(A33="","",IF(K33=0,"FLAG",IF('Partnership Information'!$E$6-K33&gt;='Partnership Information'!$B$13,"FLAG","")))</f>
        <v/>
      </c>
    </row>
    <row r="34" spans="1:18" x14ac:dyDescent="0.2">
      <c r="A34" t="str">
        <f>IF(ISBLANK(Attendance!A43),"",Attendance!A43)</f>
        <v/>
      </c>
      <c r="B34" t="str">
        <f>IF(ISBLANK(Attendance!B43),"",Attendance!B43)</f>
        <v/>
      </c>
      <c r="C34" s="32" t="str">
        <f>IF(ISNA(MATCH("Attended",Attendance!L43:BN43,0)),"",MATCH("Attended",Attendance!L43:BN43,0))</f>
        <v/>
      </c>
      <c r="D34" s="29" t="str">
        <f>IF(ISNA(MATCH("HalfDay",Attendance!L43:BN43,0)),"",MATCH("HalfDay",Attendance!L43:BN43,0))</f>
        <v/>
      </c>
      <c r="E34" s="29">
        <f t="shared" ref="E34:E97" si="5">MIN(C34:D34)</f>
        <v>0</v>
      </c>
      <c r="F34" s="32" t="str">
        <f>IF(ISNA(LOOKUP(2,1/(Attendance!L43:BN43="Attended"),Attendance!$L$5:$BN$5)),"",LOOKUP(2,1/(Attendance!L43:BN43="Attended"),Attendance!$L$5:$BN$5))</f>
        <v/>
      </c>
      <c r="G34" s="29" t="str">
        <f>IF(ISNA(LOOKUP(2,1/(Attendance!L43:BN43="HalfDay"),Attendance!$L$5:$BN$5)),"",LOOKUP(2,1/(Attendance!L43:BN43="HalfDay"),Attendance!$L$5:$BN$5))</f>
        <v/>
      </c>
      <c r="H34" s="29">
        <f t="shared" ref="H34:H97" si="6">MAX(F34:G34)</f>
        <v>0</v>
      </c>
      <c r="I34" s="32">
        <f>COUNTIF(Attendance!L43:BN43,"Attended")</f>
        <v>0</v>
      </c>
      <c r="J34" s="29">
        <f>COUNTIF(Attendance!L43:BN43,"HalfDay")</f>
        <v>0</v>
      </c>
      <c r="K34" s="1">
        <f t="shared" ref="K34:K97" si="7">I34+J34*0.5</f>
        <v>0</v>
      </c>
      <c r="L34" s="1">
        <f>IF(A34="",0,'Partnership Information'!$E$6-Cumulative!K34)</f>
        <v>0</v>
      </c>
      <c r="M34" s="32">
        <f>INDEX(Attendance!$L$6:$BN$6,E34)</f>
        <v>0</v>
      </c>
      <c r="N34" s="29">
        <f>INDEX(Attendance!$L$6:$BN$6,H34)</f>
        <v>0</v>
      </c>
      <c r="O34" s="29">
        <f t="shared" ref="O34:O97" si="8">N34-M34+1</f>
        <v>1</v>
      </c>
      <c r="P34" s="33">
        <f t="shared" ref="P34:P97" si="9">K34/O34</f>
        <v>0</v>
      </c>
      <c r="Q34" s="39">
        <f ca="1">IF(ISERROR(K34/'Partnership Information'!$E$6),0,K34/'Partnership Information'!$E$6)</f>
        <v>0</v>
      </c>
      <c r="R34" s="1" t="str">
        <f>IF(A34="","",IF(K34=0,"FLAG",IF('Partnership Information'!$E$6-K34&gt;='Partnership Information'!$B$13,"FLAG","")))</f>
        <v/>
      </c>
    </row>
    <row r="35" spans="1:18" x14ac:dyDescent="0.2">
      <c r="A35" t="str">
        <f>IF(ISBLANK(Attendance!A44),"",Attendance!A44)</f>
        <v/>
      </c>
      <c r="B35" t="str">
        <f>IF(ISBLANK(Attendance!B44),"",Attendance!B44)</f>
        <v/>
      </c>
      <c r="C35" s="32" t="str">
        <f>IF(ISNA(MATCH("Attended",Attendance!L44:BN44,0)),"",MATCH("Attended",Attendance!L44:BN44,0))</f>
        <v/>
      </c>
      <c r="D35" s="29" t="str">
        <f>IF(ISNA(MATCH("HalfDay",Attendance!L44:BN44,0)),"",MATCH("HalfDay",Attendance!L44:BN44,0))</f>
        <v/>
      </c>
      <c r="E35" s="29">
        <f t="shared" si="5"/>
        <v>0</v>
      </c>
      <c r="F35" s="32" t="str">
        <f>IF(ISNA(LOOKUP(2,1/(Attendance!L44:BN44="Attended"),Attendance!$L$5:$BN$5)),"",LOOKUP(2,1/(Attendance!L44:BN44="Attended"),Attendance!$L$5:$BN$5))</f>
        <v/>
      </c>
      <c r="G35" s="29" t="str">
        <f>IF(ISNA(LOOKUP(2,1/(Attendance!L44:BN44="HalfDay"),Attendance!$L$5:$BN$5)),"",LOOKUP(2,1/(Attendance!L44:BN44="HalfDay"),Attendance!$L$5:$BN$5))</f>
        <v/>
      </c>
      <c r="H35" s="29">
        <f t="shared" si="6"/>
        <v>0</v>
      </c>
      <c r="I35" s="32">
        <f>COUNTIF(Attendance!L44:BN44,"Attended")</f>
        <v>0</v>
      </c>
      <c r="J35" s="29">
        <f>COUNTIF(Attendance!L44:BN44,"HalfDay")</f>
        <v>0</v>
      </c>
      <c r="K35" s="1">
        <f t="shared" si="7"/>
        <v>0</v>
      </c>
      <c r="L35" s="1">
        <f>IF(A35="",0,'Partnership Information'!$E$6-Cumulative!K35)</f>
        <v>0</v>
      </c>
      <c r="M35" s="32">
        <f>INDEX(Attendance!$L$6:$BN$6,E35)</f>
        <v>0</v>
      </c>
      <c r="N35" s="29">
        <f>INDEX(Attendance!$L$6:$BN$6,H35)</f>
        <v>0</v>
      </c>
      <c r="O35" s="29">
        <f t="shared" si="8"/>
        <v>1</v>
      </c>
      <c r="P35" s="33">
        <f t="shared" si="9"/>
        <v>0</v>
      </c>
      <c r="Q35" s="39">
        <f ca="1">IF(ISERROR(K35/'Partnership Information'!$E$6),0,K35/'Partnership Information'!$E$6)</f>
        <v>0</v>
      </c>
      <c r="R35" s="1" t="str">
        <f>IF(A35="","",IF(K35=0,"FLAG",IF('Partnership Information'!$E$6-K35&gt;='Partnership Information'!$B$13,"FLAG","")))</f>
        <v/>
      </c>
    </row>
    <row r="36" spans="1:18" x14ac:dyDescent="0.2">
      <c r="A36" t="str">
        <f>IF(ISBLANK(Attendance!A45),"",Attendance!A45)</f>
        <v/>
      </c>
      <c r="B36" t="str">
        <f>IF(ISBLANK(Attendance!B45),"",Attendance!B45)</f>
        <v/>
      </c>
      <c r="C36" s="32" t="str">
        <f>IF(ISNA(MATCH("Attended",Attendance!L45:BN45,0)),"",MATCH("Attended",Attendance!L45:BN45,0))</f>
        <v/>
      </c>
      <c r="D36" s="29" t="str">
        <f>IF(ISNA(MATCH("HalfDay",Attendance!L45:BN45,0)),"",MATCH("HalfDay",Attendance!L45:BN45,0))</f>
        <v/>
      </c>
      <c r="E36" s="29">
        <f t="shared" si="5"/>
        <v>0</v>
      </c>
      <c r="F36" s="32" t="str">
        <f>IF(ISNA(LOOKUP(2,1/(Attendance!L45:BN45="Attended"),Attendance!$L$5:$BN$5)),"",LOOKUP(2,1/(Attendance!L45:BN45="Attended"),Attendance!$L$5:$BN$5))</f>
        <v/>
      </c>
      <c r="G36" s="29" t="str">
        <f>IF(ISNA(LOOKUP(2,1/(Attendance!L45:BN45="HalfDay"),Attendance!$L$5:$BN$5)),"",LOOKUP(2,1/(Attendance!L45:BN45="HalfDay"),Attendance!$L$5:$BN$5))</f>
        <v/>
      </c>
      <c r="H36" s="29">
        <f t="shared" si="6"/>
        <v>0</v>
      </c>
      <c r="I36" s="32">
        <f>COUNTIF(Attendance!L45:BN45,"Attended")</f>
        <v>0</v>
      </c>
      <c r="J36" s="29">
        <f>COUNTIF(Attendance!L45:BN45,"HalfDay")</f>
        <v>0</v>
      </c>
      <c r="K36" s="1">
        <f t="shared" si="7"/>
        <v>0</v>
      </c>
      <c r="L36" s="1">
        <f>IF(A36="",0,'Partnership Information'!$E$6-Cumulative!K36)</f>
        <v>0</v>
      </c>
      <c r="M36" s="32">
        <f>INDEX(Attendance!$L$6:$BN$6,E36)</f>
        <v>0</v>
      </c>
      <c r="N36" s="29">
        <f>INDEX(Attendance!$L$6:$BN$6,H36)</f>
        <v>0</v>
      </c>
      <c r="O36" s="29">
        <f t="shared" si="8"/>
        <v>1</v>
      </c>
      <c r="P36" s="33">
        <f t="shared" si="9"/>
        <v>0</v>
      </c>
      <c r="Q36" s="39">
        <f ca="1">IF(ISERROR(K36/'Partnership Information'!$E$6),0,K36/'Partnership Information'!$E$6)</f>
        <v>0</v>
      </c>
      <c r="R36" s="1" t="str">
        <f>IF(A36="","",IF(K36=0,"FLAG",IF('Partnership Information'!$E$6-K36&gt;='Partnership Information'!$B$13,"FLAG","")))</f>
        <v/>
      </c>
    </row>
    <row r="37" spans="1:18" x14ac:dyDescent="0.2">
      <c r="A37" t="str">
        <f>IF(ISBLANK(Attendance!A46),"",Attendance!A46)</f>
        <v/>
      </c>
      <c r="B37" t="str">
        <f>IF(ISBLANK(Attendance!B46),"",Attendance!B46)</f>
        <v/>
      </c>
      <c r="C37" s="32" t="str">
        <f>IF(ISNA(MATCH("Attended",Attendance!L46:BN46,0)),"",MATCH("Attended",Attendance!L46:BN46,0))</f>
        <v/>
      </c>
      <c r="D37" s="29" t="str">
        <f>IF(ISNA(MATCH("HalfDay",Attendance!L46:BN46,0)),"",MATCH("HalfDay",Attendance!L46:BN46,0))</f>
        <v/>
      </c>
      <c r="E37" s="29">
        <f t="shared" si="5"/>
        <v>0</v>
      </c>
      <c r="F37" s="32" t="str">
        <f>IF(ISNA(LOOKUP(2,1/(Attendance!L46:BN46="Attended"),Attendance!$L$5:$BN$5)),"",LOOKUP(2,1/(Attendance!L46:BN46="Attended"),Attendance!$L$5:$BN$5))</f>
        <v/>
      </c>
      <c r="G37" s="29" t="str">
        <f>IF(ISNA(LOOKUP(2,1/(Attendance!L46:BN46="HalfDay"),Attendance!$L$5:$BN$5)),"",LOOKUP(2,1/(Attendance!L46:BN46="HalfDay"),Attendance!$L$5:$BN$5))</f>
        <v/>
      </c>
      <c r="H37" s="29">
        <f t="shared" si="6"/>
        <v>0</v>
      </c>
      <c r="I37" s="32">
        <f>COUNTIF(Attendance!L46:BN46,"Attended")</f>
        <v>0</v>
      </c>
      <c r="J37" s="29">
        <f>COUNTIF(Attendance!L46:BN46,"HalfDay")</f>
        <v>0</v>
      </c>
      <c r="K37" s="1">
        <f t="shared" si="7"/>
        <v>0</v>
      </c>
      <c r="L37" s="1">
        <f>IF(A37="",0,'Partnership Information'!$E$6-Cumulative!K37)</f>
        <v>0</v>
      </c>
      <c r="M37" s="32">
        <f>INDEX(Attendance!$L$6:$BN$6,E37)</f>
        <v>0</v>
      </c>
      <c r="N37" s="29">
        <f>INDEX(Attendance!$L$6:$BN$6,H37)</f>
        <v>0</v>
      </c>
      <c r="O37" s="29">
        <f t="shared" si="8"/>
        <v>1</v>
      </c>
      <c r="P37" s="33">
        <f t="shared" si="9"/>
        <v>0</v>
      </c>
      <c r="Q37" s="39">
        <f ca="1">IF(ISERROR(K37/'Partnership Information'!$E$6),0,K37/'Partnership Information'!$E$6)</f>
        <v>0</v>
      </c>
      <c r="R37" s="1" t="str">
        <f>IF(A37="","",IF(K37=0,"FLAG",IF('Partnership Information'!$E$6-K37&gt;='Partnership Information'!$B$13,"FLAG","")))</f>
        <v/>
      </c>
    </row>
    <row r="38" spans="1:18" x14ac:dyDescent="0.2">
      <c r="A38" t="str">
        <f>IF(ISBLANK(Attendance!A47),"",Attendance!A47)</f>
        <v/>
      </c>
      <c r="B38" t="str">
        <f>IF(ISBLANK(Attendance!B47),"",Attendance!B47)</f>
        <v/>
      </c>
      <c r="C38" s="32" t="str">
        <f>IF(ISNA(MATCH("Attended",Attendance!L47:BN47,0)),"",MATCH("Attended",Attendance!L47:BN47,0))</f>
        <v/>
      </c>
      <c r="D38" s="29" t="str">
        <f>IF(ISNA(MATCH("HalfDay",Attendance!L47:BN47,0)),"",MATCH("HalfDay",Attendance!L47:BN47,0))</f>
        <v/>
      </c>
      <c r="E38" s="29">
        <f t="shared" si="5"/>
        <v>0</v>
      </c>
      <c r="F38" s="32" t="str">
        <f>IF(ISNA(LOOKUP(2,1/(Attendance!L47:BN47="Attended"),Attendance!$L$5:$BN$5)),"",LOOKUP(2,1/(Attendance!L47:BN47="Attended"),Attendance!$L$5:$BN$5))</f>
        <v/>
      </c>
      <c r="G38" s="29" t="str">
        <f>IF(ISNA(LOOKUP(2,1/(Attendance!L47:BN47="HalfDay"),Attendance!$L$5:$BN$5)),"",LOOKUP(2,1/(Attendance!L47:BN47="HalfDay"),Attendance!$L$5:$BN$5))</f>
        <v/>
      </c>
      <c r="H38" s="29">
        <f t="shared" si="6"/>
        <v>0</v>
      </c>
      <c r="I38" s="32">
        <f>COUNTIF(Attendance!L47:BN47,"Attended")</f>
        <v>0</v>
      </c>
      <c r="J38" s="29">
        <f>COUNTIF(Attendance!L47:BN47,"HalfDay")</f>
        <v>0</v>
      </c>
      <c r="K38" s="1">
        <f t="shared" si="7"/>
        <v>0</v>
      </c>
      <c r="L38" s="1">
        <f>IF(A38="",0,'Partnership Information'!$E$6-Cumulative!K38)</f>
        <v>0</v>
      </c>
      <c r="M38" s="32">
        <f>INDEX(Attendance!$L$6:$BN$6,E38)</f>
        <v>0</v>
      </c>
      <c r="N38" s="29">
        <f>INDEX(Attendance!$L$6:$BN$6,H38)</f>
        <v>0</v>
      </c>
      <c r="O38" s="29">
        <f t="shared" si="8"/>
        <v>1</v>
      </c>
      <c r="P38" s="33">
        <f t="shared" si="9"/>
        <v>0</v>
      </c>
      <c r="Q38" s="39">
        <f ca="1">IF(ISERROR(K38/'Partnership Information'!$E$6),0,K38/'Partnership Information'!$E$6)</f>
        <v>0</v>
      </c>
      <c r="R38" s="1" t="str">
        <f>IF(A38="","",IF(K38=0,"FLAG",IF('Partnership Information'!$E$6-K38&gt;='Partnership Information'!$B$13,"FLAG","")))</f>
        <v/>
      </c>
    </row>
    <row r="39" spans="1:18" x14ac:dyDescent="0.2">
      <c r="A39" t="str">
        <f>IF(ISBLANK(Attendance!A48),"",Attendance!A48)</f>
        <v/>
      </c>
      <c r="B39" t="str">
        <f>IF(ISBLANK(Attendance!B48),"",Attendance!B48)</f>
        <v/>
      </c>
      <c r="C39" s="32" t="str">
        <f>IF(ISNA(MATCH("Attended",Attendance!L48:BN48,0)),"",MATCH("Attended",Attendance!L48:BN48,0))</f>
        <v/>
      </c>
      <c r="D39" s="29" t="str">
        <f>IF(ISNA(MATCH("HalfDay",Attendance!L48:BN48,0)),"",MATCH("HalfDay",Attendance!L48:BN48,0))</f>
        <v/>
      </c>
      <c r="E39" s="29">
        <f t="shared" si="5"/>
        <v>0</v>
      </c>
      <c r="F39" s="32" t="str">
        <f>IF(ISNA(LOOKUP(2,1/(Attendance!L48:BN48="Attended"),Attendance!$L$5:$BN$5)),"",LOOKUP(2,1/(Attendance!L48:BN48="Attended"),Attendance!$L$5:$BN$5))</f>
        <v/>
      </c>
      <c r="G39" s="29" t="str">
        <f>IF(ISNA(LOOKUP(2,1/(Attendance!L48:BN48="HalfDay"),Attendance!$L$5:$BN$5)),"",LOOKUP(2,1/(Attendance!L48:BN48="HalfDay"),Attendance!$L$5:$BN$5))</f>
        <v/>
      </c>
      <c r="H39" s="29">
        <f t="shared" si="6"/>
        <v>0</v>
      </c>
      <c r="I39" s="32">
        <f>COUNTIF(Attendance!L48:BN48,"Attended")</f>
        <v>0</v>
      </c>
      <c r="J39" s="29">
        <f>COUNTIF(Attendance!L48:BN48,"HalfDay")</f>
        <v>0</v>
      </c>
      <c r="K39" s="1">
        <f t="shared" si="7"/>
        <v>0</v>
      </c>
      <c r="L39" s="1">
        <f>IF(A39="",0,'Partnership Information'!$E$6-Cumulative!K39)</f>
        <v>0</v>
      </c>
      <c r="M39" s="32">
        <f>INDEX(Attendance!$L$6:$BN$6,E39)</f>
        <v>0</v>
      </c>
      <c r="N39" s="29">
        <f>INDEX(Attendance!$L$6:$BN$6,H39)</f>
        <v>0</v>
      </c>
      <c r="O39" s="29">
        <f t="shared" si="8"/>
        <v>1</v>
      </c>
      <c r="P39" s="33">
        <f t="shared" si="9"/>
        <v>0</v>
      </c>
      <c r="Q39" s="39">
        <f ca="1">IF(ISERROR(K39/'Partnership Information'!$E$6),0,K39/'Partnership Information'!$E$6)</f>
        <v>0</v>
      </c>
      <c r="R39" s="1" t="str">
        <f>IF(A39="","",IF(K39=0,"FLAG",IF('Partnership Information'!$E$6-K39&gt;='Partnership Information'!$B$13,"FLAG","")))</f>
        <v/>
      </c>
    </row>
    <row r="40" spans="1:18" x14ac:dyDescent="0.2">
      <c r="A40" t="str">
        <f>IF(ISBLANK(Attendance!A49),"",Attendance!A49)</f>
        <v/>
      </c>
      <c r="B40" t="str">
        <f>IF(ISBLANK(Attendance!B49),"",Attendance!B49)</f>
        <v/>
      </c>
      <c r="C40" s="32" t="str">
        <f>IF(ISNA(MATCH("Attended",Attendance!L49:BN49,0)),"",MATCH("Attended",Attendance!L49:BN49,0))</f>
        <v/>
      </c>
      <c r="D40" s="29" t="str">
        <f>IF(ISNA(MATCH("HalfDay",Attendance!L49:BN49,0)),"",MATCH("HalfDay",Attendance!L49:BN49,0))</f>
        <v/>
      </c>
      <c r="E40" s="29">
        <f t="shared" si="5"/>
        <v>0</v>
      </c>
      <c r="F40" s="32" t="str">
        <f>IF(ISNA(LOOKUP(2,1/(Attendance!L49:BN49="Attended"),Attendance!$L$5:$BN$5)),"",LOOKUP(2,1/(Attendance!L49:BN49="Attended"),Attendance!$L$5:$BN$5))</f>
        <v/>
      </c>
      <c r="G40" s="29" t="str">
        <f>IF(ISNA(LOOKUP(2,1/(Attendance!L49:BN49="HalfDay"),Attendance!$L$5:$BN$5)),"",LOOKUP(2,1/(Attendance!L49:BN49="HalfDay"),Attendance!$L$5:$BN$5))</f>
        <v/>
      </c>
      <c r="H40" s="29">
        <f t="shared" si="6"/>
        <v>0</v>
      </c>
      <c r="I40" s="32">
        <f>COUNTIF(Attendance!L49:BN49,"Attended")</f>
        <v>0</v>
      </c>
      <c r="J40" s="29">
        <f>COUNTIF(Attendance!L49:BN49,"HalfDay")</f>
        <v>0</v>
      </c>
      <c r="K40" s="1">
        <f t="shared" si="7"/>
        <v>0</v>
      </c>
      <c r="L40" s="1">
        <f>IF(A40="",0,'Partnership Information'!$E$6-Cumulative!K40)</f>
        <v>0</v>
      </c>
      <c r="M40" s="32">
        <f>INDEX(Attendance!$L$6:$BN$6,E40)</f>
        <v>0</v>
      </c>
      <c r="N40" s="29">
        <f>INDEX(Attendance!$L$6:$BN$6,H40)</f>
        <v>0</v>
      </c>
      <c r="O40" s="29">
        <f t="shared" si="8"/>
        <v>1</v>
      </c>
      <c r="P40" s="33">
        <f t="shared" si="9"/>
        <v>0</v>
      </c>
      <c r="Q40" s="39">
        <f ca="1">IF(ISERROR(K40/'Partnership Information'!$E$6),0,K40/'Partnership Information'!$E$6)</f>
        <v>0</v>
      </c>
      <c r="R40" s="1" t="str">
        <f>IF(A40="","",IF(K40=0,"FLAG",IF('Partnership Information'!$E$6-K40&gt;='Partnership Information'!$B$13,"FLAG","")))</f>
        <v/>
      </c>
    </row>
    <row r="41" spans="1:18" x14ac:dyDescent="0.2">
      <c r="A41" t="str">
        <f>IF(ISBLANK(Attendance!A50),"",Attendance!A50)</f>
        <v/>
      </c>
      <c r="B41" t="str">
        <f>IF(ISBLANK(Attendance!B50),"",Attendance!B50)</f>
        <v/>
      </c>
      <c r="C41" s="32" t="str">
        <f>IF(ISNA(MATCH("Attended",Attendance!L50:BN50,0)),"",MATCH("Attended",Attendance!L50:BN50,0))</f>
        <v/>
      </c>
      <c r="D41" s="29" t="str">
        <f>IF(ISNA(MATCH("HalfDay",Attendance!L50:BN50,0)),"",MATCH("HalfDay",Attendance!L50:BN50,0))</f>
        <v/>
      </c>
      <c r="E41" s="29">
        <f t="shared" si="5"/>
        <v>0</v>
      </c>
      <c r="F41" s="32" t="str">
        <f>IF(ISNA(LOOKUP(2,1/(Attendance!L50:BN50="Attended"),Attendance!$L$5:$BN$5)),"",LOOKUP(2,1/(Attendance!L50:BN50="Attended"),Attendance!$L$5:$BN$5))</f>
        <v/>
      </c>
      <c r="G41" s="29" t="str">
        <f>IF(ISNA(LOOKUP(2,1/(Attendance!L50:BN50="HalfDay"),Attendance!$L$5:$BN$5)),"",LOOKUP(2,1/(Attendance!L50:BN50="HalfDay"),Attendance!$L$5:$BN$5))</f>
        <v/>
      </c>
      <c r="H41" s="29">
        <f t="shared" si="6"/>
        <v>0</v>
      </c>
      <c r="I41" s="32">
        <f>COUNTIF(Attendance!L50:BN50,"Attended")</f>
        <v>0</v>
      </c>
      <c r="J41" s="29">
        <f>COUNTIF(Attendance!L50:BN50,"HalfDay")</f>
        <v>0</v>
      </c>
      <c r="K41" s="1">
        <f t="shared" si="7"/>
        <v>0</v>
      </c>
      <c r="L41" s="1">
        <f>IF(A41="",0,'Partnership Information'!$E$6-Cumulative!K41)</f>
        <v>0</v>
      </c>
      <c r="M41" s="32">
        <f>INDEX(Attendance!$L$6:$BN$6,E41)</f>
        <v>0</v>
      </c>
      <c r="N41" s="29">
        <f>INDEX(Attendance!$L$6:$BN$6,H41)</f>
        <v>0</v>
      </c>
      <c r="O41" s="29">
        <f t="shared" si="8"/>
        <v>1</v>
      </c>
      <c r="P41" s="33">
        <f t="shared" si="9"/>
        <v>0</v>
      </c>
      <c r="Q41" s="39">
        <f ca="1">IF(ISERROR(K41/'Partnership Information'!$E$6),0,K41/'Partnership Information'!$E$6)</f>
        <v>0</v>
      </c>
      <c r="R41" s="1" t="str">
        <f>IF(A41="","",IF(K41=0,"FLAG",IF('Partnership Information'!$E$6-K41&gt;='Partnership Information'!$B$13,"FLAG","")))</f>
        <v/>
      </c>
    </row>
    <row r="42" spans="1:18" x14ac:dyDescent="0.2">
      <c r="A42" t="str">
        <f>IF(ISBLANK(Attendance!A51),"",Attendance!A51)</f>
        <v/>
      </c>
      <c r="B42" t="str">
        <f>IF(ISBLANK(Attendance!B51),"",Attendance!B51)</f>
        <v/>
      </c>
      <c r="C42" s="32" t="str">
        <f>IF(ISNA(MATCH("Attended",Attendance!L51:BN51,0)),"",MATCH("Attended",Attendance!L51:BN51,0))</f>
        <v/>
      </c>
      <c r="D42" s="29" t="str">
        <f>IF(ISNA(MATCH("HalfDay",Attendance!L51:BN51,0)),"",MATCH("HalfDay",Attendance!L51:BN51,0))</f>
        <v/>
      </c>
      <c r="E42" s="29">
        <f t="shared" si="5"/>
        <v>0</v>
      </c>
      <c r="F42" s="32" t="str">
        <f>IF(ISNA(LOOKUP(2,1/(Attendance!L51:BN51="Attended"),Attendance!$L$5:$BN$5)),"",LOOKUP(2,1/(Attendance!L51:BN51="Attended"),Attendance!$L$5:$BN$5))</f>
        <v/>
      </c>
      <c r="G42" s="29" t="str">
        <f>IF(ISNA(LOOKUP(2,1/(Attendance!L51:BN51="HalfDay"),Attendance!$L$5:$BN$5)),"",LOOKUP(2,1/(Attendance!L51:BN51="HalfDay"),Attendance!$L$5:$BN$5))</f>
        <v/>
      </c>
      <c r="H42" s="29">
        <f t="shared" si="6"/>
        <v>0</v>
      </c>
      <c r="I42" s="32">
        <f>COUNTIF(Attendance!L51:BN51,"Attended")</f>
        <v>0</v>
      </c>
      <c r="J42" s="29">
        <f>COUNTIF(Attendance!L51:BN51,"HalfDay")</f>
        <v>0</v>
      </c>
      <c r="K42" s="1">
        <f t="shared" si="7"/>
        <v>0</v>
      </c>
      <c r="L42" s="1">
        <f>IF(A42="",0,'Partnership Information'!$E$6-Cumulative!K42)</f>
        <v>0</v>
      </c>
      <c r="M42" s="32">
        <f>INDEX(Attendance!$L$6:$BN$6,E42)</f>
        <v>0</v>
      </c>
      <c r="N42" s="29">
        <f>INDEX(Attendance!$L$6:$BN$6,H42)</f>
        <v>0</v>
      </c>
      <c r="O42" s="29">
        <f t="shared" si="8"/>
        <v>1</v>
      </c>
      <c r="P42" s="33">
        <f t="shared" si="9"/>
        <v>0</v>
      </c>
      <c r="Q42" s="39">
        <f ca="1">IF(ISERROR(K42/'Partnership Information'!$E$6),0,K42/'Partnership Information'!$E$6)</f>
        <v>0</v>
      </c>
      <c r="R42" s="1" t="str">
        <f>IF(A42="","",IF(K42=0,"FLAG",IF('Partnership Information'!$E$6-K42&gt;='Partnership Information'!$B$13,"FLAG","")))</f>
        <v/>
      </c>
    </row>
    <row r="43" spans="1:18" x14ac:dyDescent="0.2">
      <c r="A43" t="str">
        <f>IF(ISBLANK(Attendance!A52),"",Attendance!A52)</f>
        <v/>
      </c>
      <c r="B43" t="str">
        <f>IF(ISBLANK(Attendance!B52),"",Attendance!B52)</f>
        <v/>
      </c>
      <c r="C43" s="32" t="str">
        <f>IF(ISNA(MATCH("Attended",Attendance!L52:BN52,0)),"",MATCH("Attended",Attendance!L52:BN52,0))</f>
        <v/>
      </c>
      <c r="D43" s="29" t="str">
        <f>IF(ISNA(MATCH("HalfDay",Attendance!L52:BN52,0)),"",MATCH("HalfDay",Attendance!L52:BN52,0))</f>
        <v/>
      </c>
      <c r="E43" s="29">
        <f t="shared" si="5"/>
        <v>0</v>
      </c>
      <c r="F43" s="32" t="str">
        <f>IF(ISNA(LOOKUP(2,1/(Attendance!L52:BN52="Attended"),Attendance!$L$5:$BN$5)),"",LOOKUP(2,1/(Attendance!L52:BN52="Attended"),Attendance!$L$5:$BN$5))</f>
        <v/>
      </c>
      <c r="G43" s="29" t="str">
        <f>IF(ISNA(LOOKUP(2,1/(Attendance!L52:BN52="HalfDay"),Attendance!$L$5:$BN$5)),"",LOOKUP(2,1/(Attendance!L52:BN52="HalfDay"),Attendance!$L$5:$BN$5))</f>
        <v/>
      </c>
      <c r="H43" s="29">
        <f t="shared" si="6"/>
        <v>0</v>
      </c>
      <c r="I43" s="32">
        <f>COUNTIF(Attendance!L52:BN52,"Attended")</f>
        <v>0</v>
      </c>
      <c r="J43" s="29">
        <f>COUNTIF(Attendance!L52:BN52,"HalfDay")</f>
        <v>0</v>
      </c>
      <c r="K43" s="1">
        <f t="shared" si="7"/>
        <v>0</v>
      </c>
      <c r="L43" s="1">
        <f>IF(A43="",0,'Partnership Information'!$E$6-Cumulative!K43)</f>
        <v>0</v>
      </c>
      <c r="M43" s="32">
        <f>INDEX(Attendance!$L$6:$BN$6,E43)</f>
        <v>0</v>
      </c>
      <c r="N43" s="29">
        <f>INDEX(Attendance!$L$6:$BN$6,H43)</f>
        <v>0</v>
      </c>
      <c r="O43" s="29">
        <f t="shared" si="8"/>
        <v>1</v>
      </c>
      <c r="P43" s="33">
        <f t="shared" si="9"/>
        <v>0</v>
      </c>
      <c r="Q43" s="39">
        <f ca="1">IF(ISERROR(K43/'Partnership Information'!$E$6),0,K43/'Partnership Information'!$E$6)</f>
        <v>0</v>
      </c>
      <c r="R43" s="1" t="str">
        <f>IF(A43="","",IF(K43=0,"FLAG",IF('Partnership Information'!$E$6-K43&gt;='Partnership Information'!$B$13,"FLAG","")))</f>
        <v/>
      </c>
    </row>
    <row r="44" spans="1:18" x14ac:dyDescent="0.2">
      <c r="A44" t="str">
        <f>IF(ISBLANK(Attendance!A53),"",Attendance!A53)</f>
        <v/>
      </c>
      <c r="B44" t="str">
        <f>IF(ISBLANK(Attendance!B53),"",Attendance!B53)</f>
        <v/>
      </c>
      <c r="C44" s="32" t="str">
        <f>IF(ISNA(MATCH("Attended",Attendance!L53:BN53,0)),"",MATCH("Attended",Attendance!L53:BN53,0))</f>
        <v/>
      </c>
      <c r="D44" s="29" t="str">
        <f>IF(ISNA(MATCH("HalfDay",Attendance!L53:BN53,0)),"",MATCH("HalfDay",Attendance!L53:BN53,0))</f>
        <v/>
      </c>
      <c r="E44" s="29">
        <f t="shared" si="5"/>
        <v>0</v>
      </c>
      <c r="F44" s="32" t="str">
        <f>IF(ISNA(LOOKUP(2,1/(Attendance!L53:BN53="Attended"),Attendance!$L$5:$BN$5)),"",LOOKUP(2,1/(Attendance!L53:BN53="Attended"),Attendance!$L$5:$BN$5))</f>
        <v/>
      </c>
      <c r="G44" s="29" t="str">
        <f>IF(ISNA(LOOKUP(2,1/(Attendance!L53:BN53="HalfDay"),Attendance!$L$5:$BN$5)),"",LOOKUP(2,1/(Attendance!L53:BN53="HalfDay"),Attendance!$L$5:$BN$5))</f>
        <v/>
      </c>
      <c r="H44" s="29">
        <f t="shared" si="6"/>
        <v>0</v>
      </c>
      <c r="I44" s="32">
        <f>COUNTIF(Attendance!L53:BN53,"Attended")</f>
        <v>0</v>
      </c>
      <c r="J44" s="29">
        <f>COUNTIF(Attendance!L53:BN53,"HalfDay")</f>
        <v>0</v>
      </c>
      <c r="K44" s="1">
        <f t="shared" si="7"/>
        <v>0</v>
      </c>
      <c r="L44" s="1">
        <f>IF(A44="",0,'Partnership Information'!$E$6-Cumulative!K44)</f>
        <v>0</v>
      </c>
      <c r="M44" s="32">
        <f>INDEX(Attendance!$L$6:$BN$6,E44)</f>
        <v>0</v>
      </c>
      <c r="N44" s="29">
        <f>INDEX(Attendance!$L$6:$BN$6,H44)</f>
        <v>0</v>
      </c>
      <c r="O44" s="29">
        <f t="shared" si="8"/>
        <v>1</v>
      </c>
      <c r="P44" s="33">
        <f t="shared" si="9"/>
        <v>0</v>
      </c>
      <c r="Q44" s="39">
        <f ca="1">IF(ISERROR(K44/'Partnership Information'!$E$6),0,K44/'Partnership Information'!$E$6)</f>
        <v>0</v>
      </c>
      <c r="R44" s="1" t="str">
        <f>IF(A44="","",IF(K44=0,"FLAG",IF('Partnership Information'!$E$6-K44&gt;='Partnership Information'!$B$13,"FLAG","")))</f>
        <v/>
      </c>
    </row>
    <row r="45" spans="1:18" x14ac:dyDescent="0.2">
      <c r="A45" t="str">
        <f>IF(ISBLANK(Attendance!A54),"",Attendance!A54)</f>
        <v/>
      </c>
      <c r="B45" t="str">
        <f>IF(ISBLANK(Attendance!B54),"",Attendance!B54)</f>
        <v/>
      </c>
      <c r="C45" s="32" t="str">
        <f>IF(ISNA(MATCH("Attended",Attendance!L54:BN54,0)),"",MATCH("Attended",Attendance!L54:BN54,0))</f>
        <v/>
      </c>
      <c r="D45" s="29" t="str">
        <f>IF(ISNA(MATCH("HalfDay",Attendance!L54:BN54,0)),"",MATCH("HalfDay",Attendance!L54:BN54,0))</f>
        <v/>
      </c>
      <c r="E45" s="29">
        <f t="shared" si="5"/>
        <v>0</v>
      </c>
      <c r="F45" s="32" t="str">
        <f>IF(ISNA(LOOKUP(2,1/(Attendance!L54:BN54="Attended"),Attendance!$L$5:$BN$5)),"",LOOKUP(2,1/(Attendance!L54:BN54="Attended"),Attendance!$L$5:$BN$5))</f>
        <v/>
      </c>
      <c r="G45" s="29" t="str">
        <f>IF(ISNA(LOOKUP(2,1/(Attendance!L54:BN54="HalfDay"),Attendance!$L$5:$BN$5)),"",LOOKUP(2,1/(Attendance!L54:BN54="HalfDay"),Attendance!$L$5:$BN$5))</f>
        <v/>
      </c>
      <c r="H45" s="29">
        <f t="shared" si="6"/>
        <v>0</v>
      </c>
      <c r="I45" s="32">
        <f>COUNTIF(Attendance!L54:BN54,"Attended")</f>
        <v>0</v>
      </c>
      <c r="J45" s="29">
        <f>COUNTIF(Attendance!L54:BN54,"HalfDay")</f>
        <v>0</v>
      </c>
      <c r="K45" s="1">
        <f t="shared" si="7"/>
        <v>0</v>
      </c>
      <c r="L45" s="1">
        <f>IF(A45="",0,'Partnership Information'!$E$6-Cumulative!K45)</f>
        <v>0</v>
      </c>
      <c r="M45" s="32">
        <f>INDEX(Attendance!$L$6:$BN$6,E45)</f>
        <v>0</v>
      </c>
      <c r="N45" s="29">
        <f>INDEX(Attendance!$L$6:$BN$6,H45)</f>
        <v>0</v>
      </c>
      <c r="O45" s="29">
        <f t="shared" si="8"/>
        <v>1</v>
      </c>
      <c r="P45" s="33">
        <f t="shared" si="9"/>
        <v>0</v>
      </c>
      <c r="Q45" s="39">
        <f ca="1">IF(ISERROR(K45/'Partnership Information'!$E$6),0,K45/'Partnership Information'!$E$6)</f>
        <v>0</v>
      </c>
      <c r="R45" s="1" t="str">
        <f>IF(A45="","",IF(K45=0,"FLAG",IF('Partnership Information'!$E$6-K45&gt;='Partnership Information'!$B$13,"FLAG","")))</f>
        <v/>
      </c>
    </row>
    <row r="46" spans="1:18" x14ac:dyDescent="0.2">
      <c r="A46" t="str">
        <f>IF(ISBLANK(Attendance!A55),"",Attendance!A55)</f>
        <v/>
      </c>
      <c r="B46" t="str">
        <f>IF(ISBLANK(Attendance!B55),"",Attendance!B55)</f>
        <v/>
      </c>
      <c r="C46" s="32" t="str">
        <f>IF(ISNA(MATCH("Attended",Attendance!L55:BN55,0)),"",MATCH("Attended",Attendance!L55:BN55,0))</f>
        <v/>
      </c>
      <c r="D46" s="29" t="str">
        <f>IF(ISNA(MATCH("HalfDay",Attendance!L55:BN55,0)),"",MATCH("HalfDay",Attendance!L55:BN55,0))</f>
        <v/>
      </c>
      <c r="E46" s="29">
        <f t="shared" si="5"/>
        <v>0</v>
      </c>
      <c r="F46" s="32" t="str">
        <f>IF(ISNA(LOOKUP(2,1/(Attendance!L55:BN55="Attended"),Attendance!$L$5:$BN$5)),"",LOOKUP(2,1/(Attendance!L55:BN55="Attended"),Attendance!$L$5:$BN$5))</f>
        <v/>
      </c>
      <c r="G46" s="29" t="str">
        <f>IF(ISNA(LOOKUP(2,1/(Attendance!L55:BN55="HalfDay"),Attendance!$L$5:$BN$5)),"",LOOKUP(2,1/(Attendance!L55:BN55="HalfDay"),Attendance!$L$5:$BN$5))</f>
        <v/>
      </c>
      <c r="H46" s="29">
        <f t="shared" si="6"/>
        <v>0</v>
      </c>
      <c r="I46" s="32">
        <f>COUNTIF(Attendance!L55:BN55,"Attended")</f>
        <v>0</v>
      </c>
      <c r="J46" s="29">
        <f>COUNTIF(Attendance!L55:BN55,"HalfDay")</f>
        <v>0</v>
      </c>
      <c r="K46" s="1">
        <f t="shared" si="7"/>
        <v>0</v>
      </c>
      <c r="L46" s="1">
        <f>IF(A46="",0,'Partnership Information'!$E$6-Cumulative!K46)</f>
        <v>0</v>
      </c>
      <c r="M46" s="32">
        <f>INDEX(Attendance!$L$6:$BN$6,E46)</f>
        <v>0</v>
      </c>
      <c r="N46" s="29">
        <f>INDEX(Attendance!$L$6:$BN$6,H46)</f>
        <v>0</v>
      </c>
      <c r="O46" s="29">
        <f t="shared" si="8"/>
        <v>1</v>
      </c>
      <c r="P46" s="33">
        <f t="shared" si="9"/>
        <v>0</v>
      </c>
      <c r="Q46" s="39">
        <f ca="1">IF(ISERROR(K46/'Partnership Information'!$E$6),0,K46/'Partnership Information'!$E$6)</f>
        <v>0</v>
      </c>
      <c r="R46" s="1" t="str">
        <f>IF(A46="","",IF(K46=0,"FLAG",IF('Partnership Information'!$E$6-K46&gt;='Partnership Information'!$B$13,"FLAG","")))</f>
        <v/>
      </c>
    </row>
    <row r="47" spans="1:18" x14ac:dyDescent="0.2">
      <c r="A47" t="str">
        <f>IF(ISBLANK(Attendance!A56),"",Attendance!A56)</f>
        <v/>
      </c>
      <c r="B47" t="str">
        <f>IF(ISBLANK(Attendance!B56),"",Attendance!B56)</f>
        <v/>
      </c>
      <c r="C47" s="32" t="str">
        <f>IF(ISNA(MATCH("Attended",Attendance!L56:BN56,0)),"",MATCH("Attended",Attendance!L56:BN56,0))</f>
        <v/>
      </c>
      <c r="D47" s="29" t="str">
        <f>IF(ISNA(MATCH("HalfDay",Attendance!L56:BN56,0)),"",MATCH("HalfDay",Attendance!L56:BN56,0))</f>
        <v/>
      </c>
      <c r="E47" s="29">
        <f t="shared" si="5"/>
        <v>0</v>
      </c>
      <c r="F47" s="32" t="str">
        <f>IF(ISNA(LOOKUP(2,1/(Attendance!L56:BN56="Attended"),Attendance!$L$5:$BN$5)),"",LOOKUP(2,1/(Attendance!L56:BN56="Attended"),Attendance!$L$5:$BN$5))</f>
        <v/>
      </c>
      <c r="G47" s="29" t="str">
        <f>IF(ISNA(LOOKUP(2,1/(Attendance!L56:BN56="HalfDay"),Attendance!$L$5:$BN$5)),"",LOOKUP(2,1/(Attendance!L56:BN56="HalfDay"),Attendance!$L$5:$BN$5))</f>
        <v/>
      </c>
      <c r="H47" s="29">
        <f t="shared" si="6"/>
        <v>0</v>
      </c>
      <c r="I47" s="32">
        <f>COUNTIF(Attendance!L56:BN56,"Attended")</f>
        <v>0</v>
      </c>
      <c r="J47" s="29">
        <f>COUNTIF(Attendance!L56:BN56,"HalfDay")</f>
        <v>0</v>
      </c>
      <c r="K47" s="1">
        <f t="shared" si="7"/>
        <v>0</v>
      </c>
      <c r="L47" s="1">
        <f>IF(A47="",0,'Partnership Information'!$E$6-Cumulative!K47)</f>
        <v>0</v>
      </c>
      <c r="M47" s="32">
        <f>INDEX(Attendance!$L$6:$BN$6,E47)</f>
        <v>0</v>
      </c>
      <c r="N47" s="29">
        <f>INDEX(Attendance!$L$6:$BN$6,H47)</f>
        <v>0</v>
      </c>
      <c r="O47" s="29">
        <f t="shared" si="8"/>
        <v>1</v>
      </c>
      <c r="P47" s="33">
        <f t="shared" si="9"/>
        <v>0</v>
      </c>
      <c r="Q47" s="39">
        <f ca="1">IF(ISERROR(K47/'Partnership Information'!$E$6),0,K47/'Partnership Information'!$E$6)</f>
        <v>0</v>
      </c>
      <c r="R47" s="1" t="str">
        <f>IF(A47="","",IF(K47=0,"FLAG",IF('Partnership Information'!$E$6-K47&gt;='Partnership Information'!$B$13,"FLAG","")))</f>
        <v/>
      </c>
    </row>
    <row r="48" spans="1:18" x14ac:dyDescent="0.2">
      <c r="A48" t="str">
        <f>IF(ISBLANK(Attendance!A57),"",Attendance!A57)</f>
        <v/>
      </c>
      <c r="B48" t="str">
        <f>IF(ISBLANK(Attendance!B57),"",Attendance!B57)</f>
        <v/>
      </c>
      <c r="C48" s="32" t="str">
        <f>IF(ISNA(MATCH("Attended",Attendance!L57:BN57,0)),"",MATCH("Attended",Attendance!L57:BN57,0))</f>
        <v/>
      </c>
      <c r="D48" s="29" t="str">
        <f>IF(ISNA(MATCH("HalfDay",Attendance!L57:BN57,0)),"",MATCH("HalfDay",Attendance!L57:BN57,0))</f>
        <v/>
      </c>
      <c r="E48" s="29">
        <f t="shared" si="5"/>
        <v>0</v>
      </c>
      <c r="F48" s="32" t="str">
        <f>IF(ISNA(LOOKUP(2,1/(Attendance!L57:BN57="Attended"),Attendance!$L$5:$BN$5)),"",LOOKUP(2,1/(Attendance!L57:BN57="Attended"),Attendance!$L$5:$BN$5))</f>
        <v/>
      </c>
      <c r="G48" s="29" t="str">
        <f>IF(ISNA(LOOKUP(2,1/(Attendance!L57:BN57="HalfDay"),Attendance!$L$5:$BN$5)),"",LOOKUP(2,1/(Attendance!L57:BN57="HalfDay"),Attendance!$L$5:$BN$5))</f>
        <v/>
      </c>
      <c r="H48" s="29">
        <f t="shared" si="6"/>
        <v>0</v>
      </c>
      <c r="I48" s="32">
        <f>COUNTIF(Attendance!L57:BN57,"Attended")</f>
        <v>0</v>
      </c>
      <c r="J48" s="29">
        <f>COUNTIF(Attendance!L57:BN57,"HalfDay")</f>
        <v>0</v>
      </c>
      <c r="K48" s="1">
        <f t="shared" si="7"/>
        <v>0</v>
      </c>
      <c r="L48" s="1">
        <f>IF(A48="",0,'Partnership Information'!$E$6-Cumulative!K48)</f>
        <v>0</v>
      </c>
      <c r="M48" s="32">
        <f>INDEX(Attendance!$L$6:$BN$6,E48)</f>
        <v>0</v>
      </c>
      <c r="N48" s="29">
        <f>INDEX(Attendance!$L$6:$BN$6,H48)</f>
        <v>0</v>
      </c>
      <c r="O48" s="29">
        <f t="shared" si="8"/>
        <v>1</v>
      </c>
      <c r="P48" s="33">
        <f t="shared" si="9"/>
        <v>0</v>
      </c>
      <c r="Q48" s="39">
        <f ca="1">IF(ISERROR(K48/'Partnership Information'!$E$6),0,K48/'Partnership Information'!$E$6)</f>
        <v>0</v>
      </c>
      <c r="R48" s="1" t="str">
        <f>IF(A48="","",IF(K48=0,"FLAG",IF('Partnership Information'!$E$6-K48&gt;='Partnership Information'!$B$13,"FLAG","")))</f>
        <v/>
      </c>
    </row>
    <row r="49" spans="1:18" x14ac:dyDescent="0.2">
      <c r="A49" t="str">
        <f>IF(ISBLANK(Attendance!A58),"",Attendance!A58)</f>
        <v/>
      </c>
      <c r="B49" t="str">
        <f>IF(ISBLANK(Attendance!B58),"",Attendance!B58)</f>
        <v/>
      </c>
      <c r="C49" s="32" t="str">
        <f>IF(ISNA(MATCH("Attended",Attendance!L58:BN58,0)),"",MATCH("Attended",Attendance!L58:BN58,0))</f>
        <v/>
      </c>
      <c r="D49" s="29" t="str">
        <f>IF(ISNA(MATCH("HalfDay",Attendance!L58:BN58,0)),"",MATCH("HalfDay",Attendance!L58:BN58,0))</f>
        <v/>
      </c>
      <c r="E49" s="29">
        <f t="shared" si="5"/>
        <v>0</v>
      </c>
      <c r="F49" s="32" t="str">
        <f>IF(ISNA(LOOKUP(2,1/(Attendance!L58:BN58="Attended"),Attendance!$L$5:$BN$5)),"",LOOKUP(2,1/(Attendance!L58:BN58="Attended"),Attendance!$L$5:$BN$5))</f>
        <v/>
      </c>
      <c r="G49" s="29" t="str">
        <f>IF(ISNA(LOOKUP(2,1/(Attendance!L58:BN58="HalfDay"),Attendance!$L$5:$BN$5)),"",LOOKUP(2,1/(Attendance!L58:BN58="HalfDay"),Attendance!$L$5:$BN$5))</f>
        <v/>
      </c>
      <c r="H49" s="29">
        <f t="shared" si="6"/>
        <v>0</v>
      </c>
      <c r="I49" s="32">
        <f>COUNTIF(Attendance!L58:BN58,"Attended")</f>
        <v>0</v>
      </c>
      <c r="J49" s="29">
        <f>COUNTIF(Attendance!L58:BN58,"HalfDay")</f>
        <v>0</v>
      </c>
      <c r="K49" s="1">
        <f t="shared" si="7"/>
        <v>0</v>
      </c>
      <c r="L49" s="1">
        <f>IF(A49="",0,'Partnership Information'!$E$6-Cumulative!K49)</f>
        <v>0</v>
      </c>
      <c r="M49" s="32">
        <f>INDEX(Attendance!$L$6:$BN$6,E49)</f>
        <v>0</v>
      </c>
      <c r="N49" s="29">
        <f>INDEX(Attendance!$L$6:$BN$6,H49)</f>
        <v>0</v>
      </c>
      <c r="O49" s="29">
        <f t="shared" si="8"/>
        <v>1</v>
      </c>
      <c r="P49" s="33">
        <f t="shared" si="9"/>
        <v>0</v>
      </c>
      <c r="Q49" s="39">
        <f ca="1">IF(ISERROR(K49/'Partnership Information'!$E$6),0,K49/'Partnership Information'!$E$6)</f>
        <v>0</v>
      </c>
      <c r="R49" s="1" t="str">
        <f>IF(A49="","",IF(K49=0,"FLAG",IF('Partnership Information'!$E$6-K49&gt;='Partnership Information'!$B$13,"FLAG","")))</f>
        <v/>
      </c>
    </row>
    <row r="50" spans="1:18" x14ac:dyDescent="0.2">
      <c r="A50" t="str">
        <f>IF(ISBLANK(Attendance!A59),"",Attendance!A59)</f>
        <v/>
      </c>
      <c r="B50" t="str">
        <f>IF(ISBLANK(Attendance!B59),"",Attendance!B59)</f>
        <v/>
      </c>
      <c r="C50" s="32" t="str">
        <f>IF(ISNA(MATCH("Attended",Attendance!L59:BN59,0)),"",MATCH("Attended",Attendance!L59:BN59,0))</f>
        <v/>
      </c>
      <c r="D50" s="29" t="str">
        <f>IF(ISNA(MATCH("HalfDay",Attendance!L59:BN59,0)),"",MATCH("HalfDay",Attendance!L59:BN59,0))</f>
        <v/>
      </c>
      <c r="E50" s="29">
        <f t="shared" si="5"/>
        <v>0</v>
      </c>
      <c r="F50" s="32" t="str">
        <f>IF(ISNA(LOOKUP(2,1/(Attendance!L59:BN59="Attended"),Attendance!$L$5:$BN$5)),"",LOOKUP(2,1/(Attendance!L59:BN59="Attended"),Attendance!$L$5:$BN$5))</f>
        <v/>
      </c>
      <c r="G50" s="29" t="str">
        <f>IF(ISNA(LOOKUP(2,1/(Attendance!L59:BN59="HalfDay"),Attendance!$L$5:$BN$5)),"",LOOKUP(2,1/(Attendance!L59:BN59="HalfDay"),Attendance!$L$5:$BN$5))</f>
        <v/>
      </c>
      <c r="H50" s="29">
        <f t="shared" si="6"/>
        <v>0</v>
      </c>
      <c r="I50" s="32">
        <f>COUNTIF(Attendance!L59:BN59,"Attended")</f>
        <v>0</v>
      </c>
      <c r="J50" s="29">
        <f>COUNTIF(Attendance!L59:BN59,"HalfDay")</f>
        <v>0</v>
      </c>
      <c r="K50" s="1">
        <f t="shared" si="7"/>
        <v>0</v>
      </c>
      <c r="L50" s="1">
        <f>IF(A50="",0,'Partnership Information'!$E$6-Cumulative!K50)</f>
        <v>0</v>
      </c>
      <c r="M50" s="32">
        <f>INDEX(Attendance!$L$6:$BN$6,E50)</f>
        <v>0</v>
      </c>
      <c r="N50" s="29">
        <f>INDEX(Attendance!$L$6:$BN$6,H50)</f>
        <v>0</v>
      </c>
      <c r="O50" s="29">
        <f t="shared" si="8"/>
        <v>1</v>
      </c>
      <c r="P50" s="33">
        <f t="shared" si="9"/>
        <v>0</v>
      </c>
      <c r="Q50" s="39">
        <f ca="1">IF(ISERROR(K50/'Partnership Information'!$E$6),0,K50/'Partnership Information'!$E$6)</f>
        <v>0</v>
      </c>
      <c r="R50" s="1" t="str">
        <f>IF(A50="","",IF(K50=0,"FLAG",IF('Partnership Information'!$E$6-K50&gt;='Partnership Information'!$B$13,"FLAG","")))</f>
        <v/>
      </c>
    </row>
    <row r="51" spans="1:18" x14ac:dyDescent="0.2">
      <c r="A51" t="str">
        <f>IF(ISBLANK(Attendance!A60),"",Attendance!A60)</f>
        <v/>
      </c>
      <c r="B51" t="str">
        <f>IF(ISBLANK(Attendance!B60),"",Attendance!B60)</f>
        <v/>
      </c>
      <c r="C51" s="32" t="str">
        <f>IF(ISNA(MATCH("Attended",Attendance!L60:BN60,0)),"",MATCH("Attended",Attendance!L60:BN60,0))</f>
        <v/>
      </c>
      <c r="D51" s="29" t="str">
        <f>IF(ISNA(MATCH("HalfDay",Attendance!L60:BN60,0)),"",MATCH("HalfDay",Attendance!L60:BN60,0))</f>
        <v/>
      </c>
      <c r="E51" s="29">
        <f t="shared" si="5"/>
        <v>0</v>
      </c>
      <c r="F51" s="32" t="str">
        <f>IF(ISNA(LOOKUP(2,1/(Attendance!L60:BN60="Attended"),Attendance!$L$5:$BN$5)),"",LOOKUP(2,1/(Attendance!L60:BN60="Attended"),Attendance!$L$5:$BN$5))</f>
        <v/>
      </c>
      <c r="G51" s="29" t="str">
        <f>IF(ISNA(LOOKUP(2,1/(Attendance!L60:BN60="HalfDay"),Attendance!$L$5:$BN$5)),"",LOOKUP(2,1/(Attendance!L60:BN60="HalfDay"),Attendance!$L$5:$BN$5))</f>
        <v/>
      </c>
      <c r="H51" s="29">
        <f t="shared" si="6"/>
        <v>0</v>
      </c>
      <c r="I51" s="32">
        <f>COUNTIF(Attendance!L60:BN60,"Attended")</f>
        <v>0</v>
      </c>
      <c r="J51" s="29">
        <f>COUNTIF(Attendance!L60:BN60,"HalfDay")</f>
        <v>0</v>
      </c>
      <c r="K51" s="1">
        <f t="shared" si="7"/>
        <v>0</v>
      </c>
      <c r="L51" s="1">
        <f>IF(A51="",0,'Partnership Information'!$E$6-Cumulative!K51)</f>
        <v>0</v>
      </c>
      <c r="M51" s="32">
        <f>INDEX(Attendance!$L$6:$BN$6,E51)</f>
        <v>0</v>
      </c>
      <c r="N51" s="29">
        <f>INDEX(Attendance!$L$6:$BN$6,H51)</f>
        <v>0</v>
      </c>
      <c r="O51" s="29">
        <f t="shared" si="8"/>
        <v>1</v>
      </c>
      <c r="P51" s="33">
        <f t="shared" si="9"/>
        <v>0</v>
      </c>
      <c r="Q51" s="39">
        <f ca="1">IF(ISERROR(K51/'Partnership Information'!$E$6),0,K51/'Partnership Information'!$E$6)</f>
        <v>0</v>
      </c>
      <c r="R51" s="1" t="str">
        <f>IF(A51="","",IF(K51=0,"FLAG",IF('Partnership Information'!$E$6-K51&gt;='Partnership Information'!$B$13,"FLAG","")))</f>
        <v/>
      </c>
    </row>
    <row r="52" spans="1:18" x14ac:dyDescent="0.2">
      <c r="A52" t="str">
        <f>IF(ISBLANK(Attendance!A61),"",Attendance!A61)</f>
        <v/>
      </c>
      <c r="B52" t="str">
        <f>IF(ISBLANK(Attendance!B61),"",Attendance!B61)</f>
        <v/>
      </c>
      <c r="C52" s="32" t="str">
        <f>IF(ISNA(MATCH("Attended",Attendance!L61:BN61,0)),"",MATCH("Attended",Attendance!L61:BN61,0))</f>
        <v/>
      </c>
      <c r="D52" s="29" t="str">
        <f>IF(ISNA(MATCH("HalfDay",Attendance!L61:BN61,0)),"",MATCH("HalfDay",Attendance!L61:BN61,0))</f>
        <v/>
      </c>
      <c r="E52" s="29">
        <f t="shared" si="5"/>
        <v>0</v>
      </c>
      <c r="F52" s="32" t="str">
        <f>IF(ISNA(LOOKUP(2,1/(Attendance!L61:BN61="Attended"),Attendance!$L$5:$BN$5)),"",LOOKUP(2,1/(Attendance!L61:BN61="Attended"),Attendance!$L$5:$BN$5))</f>
        <v/>
      </c>
      <c r="G52" s="29" t="str">
        <f>IF(ISNA(LOOKUP(2,1/(Attendance!L61:BN61="HalfDay"),Attendance!$L$5:$BN$5)),"",LOOKUP(2,1/(Attendance!L61:BN61="HalfDay"),Attendance!$L$5:$BN$5))</f>
        <v/>
      </c>
      <c r="H52" s="29">
        <f t="shared" si="6"/>
        <v>0</v>
      </c>
      <c r="I52" s="32">
        <f>COUNTIF(Attendance!L61:BN61,"Attended")</f>
        <v>0</v>
      </c>
      <c r="J52" s="29">
        <f>COUNTIF(Attendance!L61:BN61,"HalfDay")</f>
        <v>0</v>
      </c>
      <c r="K52" s="1">
        <f t="shared" si="7"/>
        <v>0</v>
      </c>
      <c r="L52" s="1">
        <f>IF(A52="",0,'Partnership Information'!$E$6-Cumulative!K52)</f>
        <v>0</v>
      </c>
      <c r="M52" s="32">
        <f>INDEX(Attendance!$L$6:$BN$6,E52)</f>
        <v>0</v>
      </c>
      <c r="N52" s="29">
        <f>INDEX(Attendance!$L$6:$BN$6,H52)</f>
        <v>0</v>
      </c>
      <c r="O52" s="29">
        <f t="shared" si="8"/>
        <v>1</v>
      </c>
      <c r="P52" s="33">
        <f t="shared" si="9"/>
        <v>0</v>
      </c>
      <c r="Q52" s="39">
        <f ca="1">IF(ISERROR(K52/'Partnership Information'!$E$6),0,K52/'Partnership Information'!$E$6)</f>
        <v>0</v>
      </c>
      <c r="R52" s="1" t="str">
        <f>IF(A52="","",IF(K52=0,"FLAG",IF('Partnership Information'!$E$6-K52&gt;='Partnership Information'!$B$13,"FLAG","")))</f>
        <v/>
      </c>
    </row>
    <row r="53" spans="1:18" x14ac:dyDescent="0.2">
      <c r="A53" t="str">
        <f>IF(ISBLANK(Attendance!A62),"",Attendance!A62)</f>
        <v/>
      </c>
      <c r="B53" t="str">
        <f>IF(ISBLANK(Attendance!B62),"",Attendance!B62)</f>
        <v/>
      </c>
      <c r="C53" s="32" t="str">
        <f>IF(ISNA(MATCH("Attended",Attendance!L62:BN62,0)),"",MATCH("Attended",Attendance!L62:BN62,0))</f>
        <v/>
      </c>
      <c r="D53" s="29" t="str">
        <f>IF(ISNA(MATCH("HalfDay",Attendance!L62:BN62,0)),"",MATCH("HalfDay",Attendance!L62:BN62,0))</f>
        <v/>
      </c>
      <c r="E53" s="29">
        <f t="shared" si="5"/>
        <v>0</v>
      </c>
      <c r="F53" s="32" t="str">
        <f>IF(ISNA(LOOKUP(2,1/(Attendance!L62:BN62="Attended"),Attendance!$L$5:$BN$5)),"",LOOKUP(2,1/(Attendance!L62:BN62="Attended"),Attendance!$L$5:$BN$5))</f>
        <v/>
      </c>
      <c r="G53" s="29" t="str">
        <f>IF(ISNA(LOOKUP(2,1/(Attendance!L62:BN62="HalfDay"),Attendance!$L$5:$BN$5)),"",LOOKUP(2,1/(Attendance!L62:BN62="HalfDay"),Attendance!$L$5:$BN$5))</f>
        <v/>
      </c>
      <c r="H53" s="29">
        <f t="shared" si="6"/>
        <v>0</v>
      </c>
      <c r="I53" s="32">
        <f>COUNTIF(Attendance!L62:BN62,"Attended")</f>
        <v>0</v>
      </c>
      <c r="J53" s="29">
        <f>COUNTIF(Attendance!L62:BN62,"HalfDay")</f>
        <v>0</v>
      </c>
      <c r="K53" s="1">
        <f t="shared" si="7"/>
        <v>0</v>
      </c>
      <c r="L53" s="1">
        <f>IF(A53="",0,'Partnership Information'!$E$6-Cumulative!K53)</f>
        <v>0</v>
      </c>
      <c r="M53" s="32">
        <f>INDEX(Attendance!$L$6:$BN$6,E53)</f>
        <v>0</v>
      </c>
      <c r="N53" s="29">
        <f>INDEX(Attendance!$L$6:$BN$6,H53)</f>
        <v>0</v>
      </c>
      <c r="O53" s="29">
        <f t="shared" si="8"/>
        <v>1</v>
      </c>
      <c r="P53" s="33">
        <f t="shared" si="9"/>
        <v>0</v>
      </c>
      <c r="Q53" s="39">
        <f ca="1">IF(ISERROR(K53/'Partnership Information'!$E$6),0,K53/'Partnership Information'!$E$6)</f>
        <v>0</v>
      </c>
      <c r="R53" s="1" t="str">
        <f>IF(A53="","",IF(K53=0,"FLAG",IF('Partnership Information'!$E$6-K53&gt;='Partnership Information'!$B$13,"FLAG","")))</f>
        <v/>
      </c>
    </row>
    <row r="54" spans="1:18" x14ac:dyDescent="0.2">
      <c r="A54" t="str">
        <f>IF(ISBLANK(Attendance!A63),"",Attendance!A63)</f>
        <v/>
      </c>
      <c r="B54" t="str">
        <f>IF(ISBLANK(Attendance!B63),"",Attendance!B63)</f>
        <v/>
      </c>
      <c r="C54" s="32" t="str">
        <f>IF(ISNA(MATCH("Attended",Attendance!L63:BN63,0)),"",MATCH("Attended",Attendance!L63:BN63,0))</f>
        <v/>
      </c>
      <c r="D54" s="29" t="str">
        <f>IF(ISNA(MATCH("HalfDay",Attendance!L63:BN63,0)),"",MATCH("HalfDay",Attendance!L63:BN63,0))</f>
        <v/>
      </c>
      <c r="E54" s="29">
        <f t="shared" si="5"/>
        <v>0</v>
      </c>
      <c r="F54" s="32" t="str">
        <f>IF(ISNA(LOOKUP(2,1/(Attendance!L63:BN63="Attended"),Attendance!$L$5:$BN$5)),"",LOOKUP(2,1/(Attendance!L63:BN63="Attended"),Attendance!$L$5:$BN$5))</f>
        <v/>
      </c>
      <c r="G54" s="29" t="str">
        <f>IF(ISNA(LOOKUP(2,1/(Attendance!L63:BN63="HalfDay"),Attendance!$L$5:$BN$5)),"",LOOKUP(2,1/(Attendance!L63:BN63="HalfDay"),Attendance!$L$5:$BN$5))</f>
        <v/>
      </c>
      <c r="H54" s="29">
        <f t="shared" si="6"/>
        <v>0</v>
      </c>
      <c r="I54" s="32">
        <f>COUNTIF(Attendance!L63:BN63,"Attended")</f>
        <v>0</v>
      </c>
      <c r="J54" s="29">
        <f>COUNTIF(Attendance!L63:BN63,"HalfDay")</f>
        <v>0</v>
      </c>
      <c r="K54" s="1">
        <f t="shared" si="7"/>
        <v>0</v>
      </c>
      <c r="L54" s="1">
        <f>IF(A54="",0,'Partnership Information'!$E$6-Cumulative!K54)</f>
        <v>0</v>
      </c>
      <c r="M54" s="32">
        <f>INDEX(Attendance!$L$6:$BN$6,E54)</f>
        <v>0</v>
      </c>
      <c r="N54" s="29">
        <f>INDEX(Attendance!$L$6:$BN$6,H54)</f>
        <v>0</v>
      </c>
      <c r="O54" s="29">
        <f t="shared" si="8"/>
        <v>1</v>
      </c>
      <c r="P54" s="33">
        <f t="shared" si="9"/>
        <v>0</v>
      </c>
      <c r="Q54" s="39">
        <f ca="1">IF(ISERROR(K54/'Partnership Information'!$E$6),0,K54/'Partnership Information'!$E$6)</f>
        <v>0</v>
      </c>
      <c r="R54" s="1" t="str">
        <f>IF(A54="","",IF(K54=0,"FLAG",IF('Partnership Information'!$E$6-K54&gt;='Partnership Information'!$B$13,"FLAG","")))</f>
        <v/>
      </c>
    </row>
    <row r="55" spans="1:18" x14ac:dyDescent="0.2">
      <c r="A55" t="str">
        <f>IF(ISBLANK(Attendance!A64),"",Attendance!A64)</f>
        <v/>
      </c>
      <c r="B55" t="str">
        <f>IF(ISBLANK(Attendance!B64),"",Attendance!B64)</f>
        <v/>
      </c>
      <c r="C55" s="32" t="str">
        <f>IF(ISNA(MATCH("Attended",Attendance!L64:BN64,0)),"",MATCH("Attended",Attendance!L64:BN64,0))</f>
        <v/>
      </c>
      <c r="D55" s="29" t="str">
        <f>IF(ISNA(MATCH("HalfDay",Attendance!L64:BN64,0)),"",MATCH("HalfDay",Attendance!L64:BN64,0))</f>
        <v/>
      </c>
      <c r="E55" s="29">
        <f t="shared" si="5"/>
        <v>0</v>
      </c>
      <c r="F55" s="32" t="str">
        <f>IF(ISNA(LOOKUP(2,1/(Attendance!L64:BN64="Attended"),Attendance!$L$5:$BN$5)),"",LOOKUP(2,1/(Attendance!L64:BN64="Attended"),Attendance!$L$5:$BN$5))</f>
        <v/>
      </c>
      <c r="G55" s="29" t="str">
        <f>IF(ISNA(LOOKUP(2,1/(Attendance!L64:BN64="HalfDay"),Attendance!$L$5:$BN$5)),"",LOOKUP(2,1/(Attendance!L64:BN64="HalfDay"),Attendance!$L$5:$BN$5))</f>
        <v/>
      </c>
      <c r="H55" s="29">
        <f t="shared" si="6"/>
        <v>0</v>
      </c>
      <c r="I55" s="32">
        <f>COUNTIF(Attendance!L64:BN64,"Attended")</f>
        <v>0</v>
      </c>
      <c r="J55" s="29">
        <f>COUNTIF(Attendance!L64:BN64,"HalfDay")</f>
        <v>0</v>
      </c>
      <c r="K55" s="1">
        <f t="shared" si="7"/>
        <v>0</v>
      </c>
      <c r="L55" s="1">
        <f>IF(A55="",0,'Partnership Information'!$E$6-Cumulative!K55)</f>
        <v>0</v>
      </c>
      <c r="M55" s="32">
        <f>INDEX(Attendance!$L$6:$BN$6,E55)</f>
        <v>0</v>
      </c>
      <c r="N55" s="29">
        <f>INDEX(Attendance!$L$6:$BN$6,H55)</f>
        <v>0</v>
      </c>
      <c r="O55" s="29">
        <f t="shared" si="8"/>
        <v>1</v>
      </c>
      <c r="P55" s="33">
        <f t="shared" si="9"/>
        <v>0</v>
      </c>
      <c r="Q55" s="39">
        <f ca="1">IF(ISERROR(K55/'Partnership Information'!$E$6),0,K55/'Partnership Information'!$E$6)</f>
        <v>0</v>
      </c>
      <c r="R55" s="1" t="str">
        <f>IF(A55="","",IF(K55=0,"FLAG",IF('Partnership Information'!$E$6-K55&gt;='Partnership Information'!$B$13,"FLAG","")))</f>
        <v/>
      </c>
    </row>
    <row r="56" spans="1:18" x14ac:dyDescent="0.2">
      <c r="A56" t="str">
        <f>IF(ISBLANK(Attendance!A65),"",Attendance!A65)</f>
        <v/>
      </c>
      <c r="B56" t="str">
        <f>IF(ISBLANK(Attendance!B65),"",Attendance!B65)</f>
        <v/>
      </c>
      <c r="C56" s="32" t="str">
        <f>IF(ISNA(MATCH("Attended",Attendance!L65:BN65,0)),"",MATCH("Attended",Attendance!L65:BN65,0))</f>
        <v/>
      </c>
      <c r="D56" s="29" t="str">
        <f>IF(ISNA(MATCH("HalfDay",Attendance!L65:BN65,0)),"",MATCH("HalfDay",Attendance!L65:BN65,0))</f>
        <v/>
      </c>
      <c r="E56" s="29">
        <f t="shared" si="5"/>
        <v>0</v>
      </c>
      <c r="F56" s="32" t="str">
        <f>IF(ISNA(LOOKUP(2,1/(Attendance!L65:BN65="Attended"),Attendance!$L$5:$BN$5)),"",LOOKUP(2,1/(Attendance!L65:BN65="Attended"),Attendance!$L$5:$BN$5))</f>
        <v/>
      </c>
      <c r="G56" s="29" t="str">
        <f>IF(ISNA(LOOKUP(2,1/(Attendance!L65:BN65="HalfDay"),Attendance!$L$5:$BN$5)),"",LOOKUP(2,1/(Attendance!L65:BN65="HalfDay"),Attendance!$L$5:$BN$5))</f>
        <v/>
      </c>
      <c r="H56" s="29">
        <f t="shared" si="6"/>
        <v>0</v>
      </c>
      <c r="I56" s="32">
        <f>COUNTIF(Attendance!L65:BN65,"Attended")</f>
        <v>0</v>
      </c>
      <c r="J56" s="29">
        <f>COUNTIF(Attendance!L65:BN65,"HalfDay")</f>
        <v>0</v>
      </c>
      <c r="K56" s="1">
        <f t="shared" si="7"/>
        <v>0</v>
      </c>
      <c r="L56" s="1">
        <f>IF(A56="",0,'Partnership Information'!$E$6-Cumulative!K56)</f>
        <v>0</v>
      </c>
      <c r="M56" s="32">
        <f>INDEX(Attendance!$L$6:$BN$6,E56)</f>
        <v>0</v>
      </c>
      <c r="N56" s="29">
        <f>INDEX(Attendance!$L$6:$BN$6,H56)</f>
        <v>0</v>
      </c>
      <c r="O56" s="29">
        <f t="shared" si="8"/>
        <v>1</v>
      </c>
      <c r="P56" s="33">
        <f t="shared" si="9"/>
        <v>0</v>
      </c>
      <c r="Q56" s="39">
        <f ca="1">IF(ISERROR(K56/'Partnership Information'!$E$6),0,K56/'Partnership Information'!$E$6)</f>
        <v>0</v>
      </c>
      <c r="R56" s="1" t="str">
        <f>IF(A56="","",IF(K56=0,"FLAG",IF('Partnership Information'!$E$6-K56&gt;='Partnership Information'!$B$13,"FLAG","")))</f>
        <v/>
      </c>
    </row>
    <row r="57" spans="1:18" x14ac:dyDescent="0.2">
      <c r="A57" t="str">
        <f>IF(ISBLANK(Attendance!A66),"",Attendance!A66)</f>
        <v/>
      </c>
      <c r="B57" t="str">
        <f>IF(ISBLANK(Attendance!B66),"",Attendance!B66)</f>
        <v/>
      </c>
      <c r="C57" s="32" t="str">
        <f>IF(ISNA(MATCH("Attended",Attendance!L66:BN66,0)),"",MATCH("Attended",Attendance!L66:BN66,0))</f>
        <v/>
      </c>
      <c r="D57" s="29" t="str">
        <f>IF(ISNA(MATCH("HalfDay",Attendance!L66:BN66,0)),"",MATCH("HalfDay",Attendance!L66:BN66,0))</f>
        <v/>
      </c>
      <c r="E57" s="29">
        <f t="shared" si="5"/>
        <v>0</v>
      </c>
      <c r="F57" s="32" t="str">
        <f>IF(ISNA(LOOKUP(2,1/(Attendance!L66:BN66="Attended"),Attendance!$L$5:$BN$5)),"",LOOKUP(2,1/(Attendance!L66:BN66="Attended"),Attendance!$L$5:$BN$5))</f>
        <v/>
      </c>
      <c r="G57" s="29" t="str">
        <f>IF(ISNA(LOOKUP(2,1/(Attendance!L66:BN66="HalfDay"),Attendance!$L$5:$BN$5)),"",LOOKUP(2,1/(Attendance!L66:BN66="HalfDay"),Attendance!$L$5:$BN$5))</f>
        <v/>
      </c>
      <c r="H57" s="29">
        <f t="shared" si="6"/>
        <v>0</v>
      </c>
      <c r="I57" s="32">
        <f>COUNTIF(Attendance!L66:BN66,"Attended")</f>
        <v>0</v>
      </c>
      <c r="J57" s="29">
        <f>COUNTIF(Attendance!L66:BN66,"HalfDay")</f>
        <v>0</v>
      </c>
      <c r="K57" s="1">
        <f t="shared" si="7"/>
        <v>0</v>
      </c>
      <c r="L57" s="1">
        <f>IF(A57="",0,'Partnership Information'!$E$6-Cumulative!K57)</f>
        <v>0</v>
      </c>
      <c r="M57" s="32">
        <f>INDEX(Attendance!$L$6:$BN$6,E57)</f>
        <v>0</v>
      </c>
      <c r="N57" s="29">
        <f>INDEX(Attendance!$L$6:$BN$6,H57)</f>
        <v>0</v>
      </c>
      <c r="O57" s="29">
        <f t="shared" si="8"/>
        <v>1</v>
      </c>
      <c r="P57" s="33">
        <f t="shared" si="9"/>
        <v>0</v>
      </c>
      <c r="Q57" s="39">
        <f ca="1">IF(ISERROR(K57/'Partnership Information'!$E$6),0,K57/'Partnership Information'!$E$6)</f>
        <v>0</v>
      </c>
      <c r="R57" s="1" t="str">
        <f>IF(A57="","",IF(K57=0,"FLAG",IF('Partnership Information'!$E$6-K57&gt;='Partnership Information'!$B$13,"FLAG","")))</f>
        <v/>
      </c>
    </row>
    <row r="58" spans="1:18" x14ac:dyDescent="0.2">
      <c r="A58" t="str">
        <f>IF(ISBLANK(Attendance!A67),"",Attendance!A67)</f>
        <v/>
      </c>
      <c r="B58" t="str">
        <f>IF(ISBLANK(Attendance!B67),"",Attendance!B67)</f>
        <v/>
      </c>
      <c r="C58" s="32" t="str">
        <f>IF(ISNA(MATCH("Attended",Attendance!L67:BN67,0)),"",MATCH("Attended",Attendance!L67:BN67,0))</f>
        <v/>
      </c>
      <c r="D58" s="29" t="str">
        <f>IF(ISNA(MATCH("HalfDay",Attendance!L67:BN67,0)),"",MATCH("HalfDay",Attendance!L67:BN67,0))</f>
        <v/>
      </c>
      <c r="E58" s="29">
        <f t="shared" si="5"/>
        <v>0</v>
      </c>
      <c r="F58" s="32" t="str">
        <f>IF(ISNA(LOOKUP(2,1/(Attendance!L67:BN67="Attended"),Attendance!$L$5:$BN$5)),"",LOOKUP(2,1/(Attendance!L67:BN67="Attended"),Attendance!$L$5:$BN$5))</f>
        <v/>
      </c>
      <c r="G58" s="29" t="str">
        <f>IF(ISNA(LOOKUP(2,1/(Attendance!L67:BN67="HalfDay"),Attendance!$L$5:$BN$5)),"",LOOKUP(2,1/(Attendance!L67:BN67="HalfDay"),Attendance!$L$5:$BN$5))</f>
        <v/>
      </c>
      <c r="H58" s="29">
        <f t="shared" si="6"/>
        <v>0</v>
      </c>
      <c r="I58" s="32">
        <f>COUNTIF(Attendance!L67:BN67,"Attended")</f>
        <v>0</v>
      </c>
      <c r="J58" s="29">
        <f>COUNTIF(Attendance!L67:BN67,"HalfDay")</f>
        <v>0</v>
      </c>
      <c r="K58" s="1">
        <f t="shared" si="7"/>
        <v>0</v>
      </c>
      <c r="L58" s="1">
        <f>IF(A58="",0,'Partnership Information'!$E$6-Cumulative!K58)</f>
        <v>0</v>
      </c>
      <c r="M58" s="32">
        <f>INDEX(Attendance!$L$6:$BN$6,E58)</f>
        <v>0</v>
      </c>
      <c r="N58" s="29">
        <f>INDEX(Attendance!$L$6:$BN$6,H58)</f>
        <v>0</v>
      </c>
      <c r="O58" s="29">
        <f t="shared" si="8"/>
        <v>1</v>
      </c>
      <c r="P58" s="33">
        <f t="shared" si="9"/>
        <v>0</v>
      </c>
      <c r="Q58" s="39">
        <f ca="1">IF(ISERROR(K58/'Partnership Information'!$E$6),0,K58/'Partnership Information'!$E$6)</f>
        <v>0</v>
      </c>
      <c r="R58" s="1" t="str">
        <f>IF(A58="","",IF(K58=0,"FLAG",IF('Partnership Information'!$E$6-K58&gt;='Partnership Information'!$B$13,"FLAG","")))</f>
        <v/>
      </c>
    </row>
    <row r="59" spans="1:18" x14ac:dyDescent="0.2">
      <c r="A59" t="str">
        <f>IF(ISBLANK(Attendance!A68),"",Attendance!A68)</f>
        <v/>
      </c>
      <c r="B59" t="str">
        <f>IF(ISBLANK(Attendance!B68),"",Attendance!B68)</f>
        <v/>
      </c>
      <c r="C59" s="32" t="str">
        <f>IF(ISNA(MATCH("Attended",Attendance!L68:BN68,0)),"",MATCH("Attended",Attendance!L68:BN68,0))</f>
        <v/>
      </c>
      <c r="D59" s="29" t="str">
        <f>IF(ISNA(MATCH("HalfDay",Attendance!L68:BN68,0)),"",MATCH("HalfDay",Attendance!L68:BN68,0))</f>
        <v/>
      </c>
      <c r="E59" s="29">
        <f t="shared" si="5"/>
        <v>0</v>
      </c>
      <c r="F59" s="32" t="str">
        <f>IF(ISNA(LOOKUP(2,1/(Attendance!L68:BN68="Attended"),Attendance!$L$5:$BN$5)),"",LOOKUP(2,1/(Attendance!L68:BN68="Attended"),Attendance!$L$5:$BN$5))</f>
        <v/>
      </c>
      <c r="G59" s="29" t="str">
        <f>IF(ISNA(LOOKUP(2,1/(Attendance!L68:BN68="HalfDay"),Attendance!$L$5:$BN$5)),"",LOOKUP(2,1/(Attendance!L68:BN68="HalfDay"),Attendance!$L$5:$BN$5))</f>
        <v/>
      </c>
      <c r="H59" s="29">
        <f t="shared" si="6"/>
        <v>0</v>
      </c>
      <c r="I59" s="32">
        <f>COUNTIF(Attendance!L68:BN68,"Attended")</f>
        <v>0</v>
      </c>
      <c r="J59" s="29">
        <f>COUNTIF(Attendance!L68:BN68,"HalfDay")</f>
        <v>0</v>
      </c>
      <c r="K59" s="1">
        <f t="shared" si="7"/>
        <v>0</v>
      </c>
      <c r="L59" s="1">
        <f>IF(A59="",0,'Partnership Information'!$E$6-Cumulative!K59)</f>
        <v>0</v>
      </c>
      <c r="M59" s="32">
        <f>INDEX(Attendance!$L$6:$BN$6,E59)</f>
        <v>0</v>
      </c>
      <c r="N59" s="29">
        <f>INDEX(Attendance!$L$6:$BN$6,H59)</f>
        <v>0</v>
      </c>
      <c r="O59" s="29">
        <f t="shared" si="8"/>
        <v>1</v>
      </c>
      <c r="P59" s="33">
        <f t="shared" si="9"/>
        <v>0</v>
      </c>
      <c r="Q59" s="39">
        <f ca="1">IF(ISERROR(K59/'Partnership Information'!$E$6),0,K59/'Partnership Information'!$E$6)</f>
        <v>0</v>
      </c>
      <c r="R59" s="1" t="str">
        <f>IF(A59="","",IF(K59=0,"FLAG",IF('Partnership Information'!$E$6-K59&gt;='Partnership Information'!$B$13,"FLAG","")))</f>
        <v/>
      </c>
    </row>
    <row r="60" spans="1:18" x14ac:dyDescent="0.2">
      <c r="A60" t="str">
        <f>IF(ISBLANK(Attendance!A69),"",Attendance!A69)</f>
        <v/>
      </c>
      <c r="B60" t="str">
        <f>IF(ISBLANK(Attendance!B69),"",Attendance!B69)</f>
        <v/>
      </c>
      <c r="C60" s="32" t="str">
        <f>IF(ISNA(MATCH("Attended",Attendance!L69:BN69,0)),"",MATCH("Attended",Attendance!L69:BN69,0))</f>
        <v/>
      </c>
      <c r="D60" s="29" t="str">
        <f>IF(ISNA(MATCH("HalfDay",Attendance!L69:BN69,0)),"",MATCH("HalfDay",Attendance!L69:BN69,0))</f>
        <v/>
      </c>
      <c r="E60" s="29">
        <f t="shared" si="5"/>
        <v>0</v>
      </c>
      <c r="F60" s="32" t="str">
        <f>IF(ISNA(LOOKUP(2,1/(Attendance!L69:BN69="Attended"),Attendance!$L$5:$BN$5)),"",LOOKUP(2,1/(Attendance!L69:BN69="Attended"),Attendance!$L$5:$BN$5))</f>
        <v/>
      </c>
      <c r="G60" s="29" t="str">
        <f>IF(ISNA(LOOKUP(2,1/(Attendance!L69:BN69="HalfDay"),Attendance!$L$5:$BN$5)),"",LOOKUP(2,1/(Attendance!L69:BN69="HalfDay"),Attendance!$L$5:$BN$5))</f>
        <v/>
      </c>
      <c r="H60" s="29">
        <f t="shared" si="6"/>
        <v>0</v>
      </c>
      <c r="I60" s="32">
        <f>COUNTIF(Attendance!L69:BN69,"Attended")</f>
        <v>0</v>
      </c>
      <c r="J60" s="29">
        <f>COUNTIF(Attendance!L69:BN69,"HalfDay")</f>
        <v>0</v>
      </c>
      <c r="K60" s="1">
        <f t="shared" si="7"/>
        <v>0</v>
      </c>
      <c r="L60" s="1">
        <f>IF(A60="",0,'Partnership Information'!$E$6-Cumulative!K60)</f>
        <v>0</v>
      </c>
      <c r="M60" s="32">
        <f>INDEX(Attendance!$L$6:$BN$6,E60)</f>
        <v>0</v>
      </c>
      <c r="N60" s="29">
        <f>INDEX(Attendance!$L$6:$BN$6,H60)</f>
        <v>0</v>
      </c>
      <c r="O60" s="29">
        <f t="shared" si="8"/>
        <v>1</v>
      </c>
      <c r="P60" s="33">
        <f t="shared" si="9"/>
        <v>0</v>
      </c>
      <c r="Q60" s="39">
        <f ca="1">IF(ISERROR(K60/'Partnership Information'!$E$6),0,K60/'Partnership Information'!$E$6)</f>
        <v>0</v>
      </c>
      <c r="R60" s="1" t="str">
        <f>IF(A60="","",IF(K60=0,"FLAG",IF('Partnership Information'!$E$6-K60&gt;='Partnership Information'!$B$13,"FLAG","")))</f>
        <v/>
      </c>
    </row>
    <row r="61" spans="1:18" x14ac:dyDescent="0.2">
      <c r="A61" t="str">
        <f>IF(ISBLANK(Attendance!A70),"",Attendance!A70)</f>
        <v/>
      </c>
      <c r="B61" t="str">
        <f>IF(ISBLANK(Attendance!B70),"",Attendance!B70)</f>
        <v/>
      </c>
      <c r="C61" s="32" t="str">
        <f>IF(ISNA(MATCH("Attended",Attendance!L70:BN70,0)),"",MATCH("Attended",Attendance!L70:BN70,0))</f>
        <v/>
      </c>
      <c r="D61" s="29" t="str">
        <f>IF(ISNA(MATCH("HalfDay",Attendance!L70:BN70,0)),"",MATCH("HalfDay",Attendance!L70:BN70,0))</f>
        <v/>
      </c>
      <c r="E61" s="29">
        <f t="shared" si="5"/>
        <v>0</v>
      </c>
      <c r="F61" s="32" t="str">
        <f>IF(ISNA(LOOKUP(2,1/(Attendance!L70:BN70="Attended"),Attendance!$L$5:$BN$5)),"",LOOKUP(2,1/(Attendance!L70:BN70="Attended"),Attendance!$L$5:$BN$5))</f>
        <v/>
      </c>
      <c r="G61" s="29" t="str">
        <f>IF(ISNA(LOOKUP(2,1/(Attendance!L70:BN70="HalfDay"),Attendance!$L$5:$BN$5)),"",LOOKUP(2,1/(Attendance!L70:BN70="HalfDay"),Attendance!$L$5:$BN$5))</f>
        <v/>
      </c>
      <c r="H61" s="29">
        <f t="shared" si="6"/>
        <v>0</v>
      </c>
      <c r="I61" s="32">
        <f>COUNTIF(Attendance!L70:BN70,"Attended")</f>
        <v>0</v>
      </c>
      <c r="J61" s="29">
        <f>COUNTIF(Attendance!L70:BN70,"HalfDay")</f>
        <v>0</v>
      </c>
      <c r="K61" s="1">
        <f t="shared" si="7"/>
        <v>0</v>
      </c>
      <c r="L61" s="1">
        <f>IF(A61="",0,'Partnership Information'!$E$6-Cumulative!K61)</f>
        <v>0</v>
      </c>
      <c r="M61" s="32">
        <f>INDEX(Attendance!$L$6:$BN$6,E61)</f>
        <v>0</v>
      </c>
      <c r="N61" s="29">
        <f>INDEX(Attendance!$L$6:$BN$6,H61)</f>
        <v>0</v>
      </c>
      <c r="O61" s="29">
        <f t="shared" si="8"/>
        <v>1</v>
      </c>
      <c r="P61" s="33">
        <f t="shared" si="9"/>
        <v>0</v>
      </c>
      <c r="Q61" s="39">
        <f ca="1">IF(ISERROR(K61/'Partnership Information'!$E$6),0,K61/'Partnership Information'!$E$6)</f>
        <v>0</v>
      </c>
      <c r="R61" s="1" t="str">
        <f>IF(A61="","",IF(K61=0,"FLAG",IF('Partnership Information'!$E$6-K61&gt;='Partnership Information'!$B$13,"FLAG","")))</f>
        <v/>
      </c>
    </row>
    <row r="62" spans="1:18" x14ac:dyDescent="0.2">
      <c r="A62" t="str">
        <f>IF(ISBLANK(Attendance!A71),"",Attendance!A71)</f>
        <v/>
      </c>
      <c r="B62" t="str">
        <f>IF(ISBLANK(Attendance!B71),"",Attendance!B71)</f>
        <v/>
      </c>
      <c r="C62" s="32" t="str">
        <f>IF(ISNA(MATCH("Attended",Attendance!L71:BN71,0)),"",MATCH("Attended",Attendance!L71:BN71,0))</f>
        <v/>
      </c>
      <c r="D62" s="29" t="str">
        <f>IF(ISNA(MATCH("HalfDay",Attendance!L71:BN71,0)),"",MATCH("HalfDay",Attendance!L71:BN71,0))</f>
        <v/>
      </c>
      <c r="E62" s="29">
        <f t="shared" si="5"/>
        <v>0</v>
      </c>
      <c r="F62" s="32" t="str">
        <f>IF(ISNA(LOOKUP(2,1/(Attendance!L71:BN71="Attended"),Attendance!$L$5:$BN$5)),"",LOOKUP(2,1/(Attendance!L71:BN71="Attended"),Attendance!$L$5:$BN$5))</f>
        <v/>
      </c>
      <c r="G62" s="29" t="str">
        <f>IF(ISNA(LOOKUP(2,1/(Attendance!L71:BN71="HalfDay"),Attendance!$L$5:$BN$5)),"",LOOKUP(2,1/(Attendance!L71:BN71="HalfDay"),Attendance!$L$5:$BN$5))</f>
        <v/>
      </c>
      <c r="H62" s="29">
        <f t="shared" si="6"/>
        <v>0</v>
      </c>
      <c r="I62" s="32">
        <f>COUNTIF(Attendance!L71:BN71,"Attended")</f>
        <v>0</v>
      </c>
      <c r="J62" s="29">
        <f>COUNTIF(Attendance!L71:BN71,"HalfDay")</f>
        <v>0</v>
      </c>
      <c r="K62" s="1">
        <f t="shared" si="7"/>
        <v>0</v>
      </c>
      <c r="L62" s="1">
        <f>IF(A62="",0,'Partnership Information'!$E$6-Cumulative!K62)</f>
        <v>0</v>
      </c>
      <c r="M62" s="32">
        <f>INDEX(Attendance!$L$6:$BN$6,E62)</f>
        <v>0</v>
      </c>
      <c r="N62" s="29">
        <f>INDEX(Attendance!$L$6:$BN$6,H62)</f>
        <v>0</v>
      </c>
      <c r="O62" s="29">
        <f t="shared" si="8"/>
        <v>1</v>
      </c>
      <c r="P62" s="33">
        <f t="shared" si="9"/>
        <v>0</v>
      </c>
      <c r="Q62" s="39">
        <f ca="1">IF(ISERROR(K62/'Partnership Information'!$E$6),0,K62/'Partnership Information'!$E$6)</f>
        <v>0</v>
      </c>
      <c r="R62" s="1" t="str">
        <f>IF(A62="","",IF(K62=0,"FLAG",IF('Partnership Information'!$E$6-K62&gt;='Partnership Information'!$B$13,"FLAG","")))</f>
        <v/>
      </c>
    </row>
    <row r="63" spans="1:18" x14ac:dyDescent="0.2">
      <c r="A63" t="str">
        <f>IF(ISBLANK(Attendance!A72),"",Attendance!A72)</f>
        <v/>
      </c>
      <c r="B63" t="str">
        <f>IF(ISBLANK(Attendance!B72),"",Attendance!B72)</f>
        <v/>
      </c>
      <c r="C63" s="32" t="str">
        <f>IF(ISNA(MATCH("Attended",Attendance!L72:BN72,0)),"",MATCH("Attended",Attendance!L72:BN72,0))</f>
        <v/>
      </c>
      <c r="D63" s="29" t="str">
        <f>IF(ISNA(MATCH("HalfDay",Attendance!L72:BN72,0)),"",MATCH("HalfDay",Attendance!L72:BN72,0))</f>
        <v/>
      </c>
      <c r="E63" s="29">
        <f t="shared" si="5"/>
        <v>0</v>
      </c>
      <c r="F63" s="32" t="str">
        <f>IF(ISNA(LOOKUP(2,1/(Attendance!L72:BN72="Attended"),Attendance!$L$5:$BN$5)),"",LOOKUP(2,1/(Attendance!L72:BN72="Attended"),Attendance!$L$5:$BN$5))</f>
        <v/>
      </c>
      <c r="G63" s="29" t="str">
        <f>IF(ISNA(LOOKUP(2,1/(Attendance!L72:BN72="HalfDay"),Attendance!$L$5:$BN$5)),"",LOOKUP(2,1/(Attendance!L72:BN72="HalfDay"),Attendance!$L$5:$BN$5))</f>
        <v/>
      </c>
      <c r="H63" s="29">
        <f t="shared" si="6"/>
        <v>0</v>
      </c>
      <c r="I63" s="32">
        <f>COUNTIF(Attendance!L72:BN72,"Attended")</f>
        <v>0</v>
      </c>
      <c r="J63" s="29">
        <f>COUNTIF(Attendance!L72:BN72,"HalfDay")</f>
        <v>0</v>
      </c>
      <c r="K63" s="1">
        <f t="shared" si="7"/>
        <v>0</v>
      </c>
      <c r="L63" s="1">
        <f>IF(A63="",0,'Partnership Information'!$E$6-Cumulative!K63)</f>
        <v>0</v>
      </c>
      <c r="M63" s="32">
        <f>INDEX(Attendance!$L$6:$BN$6,E63)</f>
        <v>0</v>
      </c>
      <c r="N63" s="29">
        <f>INDEX(Attendance!$L$6:$BN$6,H63)</f>
        <v>0</v>
      </c>
      <c r="O63" s="29">
        <f t="shared" si="8"/>
        <v>1</v>
      </c>
      <c r="P63" s="33">
        <f t="shared" si="9"/>
        <v>0</v>
      </c>
      <c r="Q63" s="39">
        <f ca="1">IF(ISERROR(K63/'Partnership Information'!$E$6),0,K63/'Partnership Information'!$E$6)</f>
        <v>0</v>
      </c>
      <c r="R63" s="1" t="str">
        <f>IF(A63="","",IF(K63=0,"FLAG",IF('Partnership Information'!$E$6-K63&gt;='Partnership Information'!$B$13,"FLAG","")))</f>
        <v/>
      </c>
    </row>
    <row r="64" spans="1:18" x14ac:dyDescent="0.2">
      <c r="A64" t="str">
        <f>IF(ISBLANK(Attendance!A73),"",Attendance!A73)</f>
        <v/>
      </c>
      <c r="B64" t="str">
        <f>IF(ISBLANK(Attendance!B73),"",Attendance!B73)</f>
        <v/>
      </c>
      <c r="C64" s="32" t="str">
        <f>IF(ISNA(MATCH("Attended",Attendance!L73:BN73,0)),"",MATCH("Attended",Attendance!L73:BN73,0))</f>
        <v/>
      </c>
      <c r="D64" s="29" t="str">
        <f>IF(ISNA(MATCH("HalfDay",Attendance!L73:BN73,0)),"",MATCH("HalfDay",Attendance!L73:BN73,0))</f>
        <v/>
      </c>
      <c r="E64" s="29">
        <f t="shared" si="5"/>
        <v>0</v>
      </c>
      <c r="F64" s="32" t="str">
        <f>IF(ISNA(LOOKUP(2,1/(Attendance!L73:BN73="Attended"),Attendance!$L$5:$BN$5)),"",LOOKUP(2,1/(Attendance!L73:BN73="Attended"),Attendance!$L$5:$BN$5))</f>
        <v/>
      </c>
      <c r="G64" s="29" t="str">
        <f>IF(ISNA(LOOKUP(2,1/(Attendance!L73:BN73="HalfDay"),Attendance!$L$5:$BN$5)),"",LOOKUP(2,1/(Attendance!L73:BN73="HalfDay"),Attendance!$L$5:$BN$5))</f>
        <v/>
      </c>
      <c r="H64" s="29">
        <f t="shared" si="6"/>
        <v>0</v>
      </c>
      <c r="I64" s="32">
        <f>COUNTIF(Attendance!L73:BN73,"Attended")</f>
        <v>0</v>
      </c>
      <c r="J64" s="29">
        <f>COUNTIF(Attendance!L73:BN73,"HalfDay")</f>
        <v>0</v>
      </c>
      <c r="K64" s="1">
        <f t="shared" si="7"/>
        <v>0</v>
      </c>
      <c r="L64" s="1">
        <f>IF(A64="",0,'Partnership Information'!$E$6-Cumulative!K64)</f>
        <v>0</v>
      </c>
      <c r="M64" s="32">
        <f>INDEX(Attendance!$L$6:$BN$6,E64)</f>
        <v>0</v>
      </c>
      <c r="N64" s="29">
        <f>INDEX(Attendance!$L$6:$BN$6,H64)</f>
        <v>0</v>
      </c>
      <c r="O64" s="29">
        <f t="shared" si="8"/>
        <v>1</v>
      </c>
      <c r="P64" s="33">
        <f t="shared" si="9"/>
        <v>0</v>
      </c>
      <c r="Q64" s="39">
        <f ca="1">IF(ISERROR(K64/'Partnership Information'!$E$6),0,K64/'Partnership Information'!$E$6)</f>
        <v>0</v>
      </c>
      <c r="R64" s="1" t="str">
        <f>IF(A64="","",IF(K64=0,"FLAG",IF('Partnership Information'!$E$6-K64&gt;='Partnership Information'!$B$13,"FLAG","")))</f>
        <v/>
      </c>
    </row>
    <row r="65" spans="1:18" x14ac:dyDescent="0.2">
      <c r="A65" t="str">
        <f>IF(ISBLANK(Attendance!A74),"",Attendance!A74)</f>
        <v/>
      </c>
      <c r="B65" t="str">
        <f>IF(ISBLANK(Attendance!B74),"",Attendance!B74)</f>
        <v/>
      </c>
      <c r="C65" s="32" t="str">
        <f>IF(ISNA(MATCH("Attended",Attendance!L74:BN74,0)),"",MATCH("Attended",Attendance!L74:BN74,0))</f>
        <v/>
      </c>
      <c r="D65" s="29" t="str">
        <f>IF(ISNA(MATCH("HalfDay",Attendance!L74:BN74,0)),"",MATCH("HalfDay",Attendance!L74:BN74,0))</f>
        <v/>
      </c>
      <c r="E65" s="29">
        <f t="shared" si="5"/>
        <v>0</v>
      </c>
      <c r="F65" s="32" t="str">
        <f>IF(ISNA(LOOKUP(2,1/(Attendance!L74:BN74="Attended"),Attendance!$L$5:$BN$5)),"",LOOKUP(2,1/(Attendance!L74:BN74="Attended"),Attendance!$L$5:$BN$5))</f>
        <v/>
      </c>
      <c r="G65" s="29" t="str">
        <f>IF(ISNA(LOOKUP(2,1/(Attendance!L74:BN74="HalfDay"),Attendance!$L$5:$BN$5)),"",LOOKUP(2,1/(Attendance!L74:BN74="HalfDay"),Attendance!$L$5:$BN$5))</f>
        <v/>
      </c>
      <c r="H65" s="29">
        <f t="shared" si="6"/>
        <v>0</v>
      </c>
      <c r="I65" s="32">
        <f>COUNTIF(Attendance!L74:BN74,"Attended")</f>
        <v>0</v>
      </c>
      <c r="J65" s="29">
        <f>COUNTIF(Attendance!L74:BN74,"HalfDay")</f>
        <v>0</v>
      </c>
      <c r="K65" s="1">
        <f t="shared" si="7"/>
        <v>0</v>
      </c>
      <c r="L65" s="1">
        <f>IF(A65="",0,'Partnership Information'!$E$6-Cumulative!K65)</f>
        <v>0</v>
      </c>
      <c r="M65" s="32">
        <f>INDEX(Attendance!$L$6:$BN$6,E65)</f>
        <v>0</v>
      </c>
      <c r="N65" s="29">
        <f>INDEX(Attendance!$L$6:$BN$6,H65)</f>
        <v>0</v>
      </c>
      <c r="O65" s="29">
        <f t="shared" si="8"/>
        <v>1</v>
      </c>
      <c r="P65" s="33">
        <f t="shared" si="9"/>
        <v>0</v>
      </c>
      <c r="Q65" s="39">
        <f ca="1">IF(ISERROR(K65/'Partnership Information'!$E$6),0,K65/'Partnership Information'!$E$6)</f>
        <v>0</v>
      </c>
      <c r="R65" s="1" t="str">
        <f>IF(A65="","",IF(K65=0,"FLAG",IF('Partnership Information'!$E$6-K65&gt;='Partnership Information'!$B$13,"FLAG","")))</f>
        <v/>
      </c>
    </row>
    <row r="66" spans="1:18" x14ac:dyDescent="0.2">
      <c r="A66" t="str">
        <f>IF(ISBLANK(Attendance!A75),"",Attendance!A75)</f>
        <v/>
      </c>
      <c r="B66" t="str">
        <f>IF(ISBLANK(Attendance!B75),"",Attendance!B75)</f>
        <v/>
      </c>
      <c r="C66" s="32" t="str">
        <f>IF(ISNA(MATCH("Attended",Attendance!L75:BN75,0)),"",MATCH("Attended",Attendance!L75:BN75,0))</f>
        <v/>
      </c>
      <c r="D66" s="29" t="str">
        <f>IF(ISNA(MATCH("HalfDay",Attendance!L75:BN75,0)),"",MATCH("HalfDay",Attendance!L75:BN75,0))</f>
        <v/>
      </c>
      <c r="E66" s="29">
        <f t="shared" si="5"/>
        <v>0</v>
      </c>
      <c r="F66" s="32" t="str">
        <f>IF(ISNA(LOOKUP(2,1/(Attendance!L75:BN75="Attended"),Attendance!$L$5:$BN$5)),"",LOOKUP(2,1/(Attendance!L75:BN75="Attended"),Attendance!$L$5:$BN$5))</f>
        <v/>
      </c>
      <c r="G66" s="29" t="str">
        <f>IF(ISNA(LOOKUP(2,1/(Attendance!L75:BN75="HalfDay"),Attendance!$L$5:$BN$5)),"",LOOKUP(2,1/(Attendance!L75:BN75="HalfDay"),Attendance!$L$5:$BN$5))</f>
        <v/>
      </c>
      <c r="H66" s="29">
        <f t="shared" si="6"/>
        <v>0</v>
      </c>
      <c r="I66" s="32">
        <f>COUNTIF(Attendance!L75:BN75,"Attended")</f>
        <v>0</v>
      </c>
      <c r="J66" s="29">
        <f>COUNTIF(Attendance!L75:BN75,"HalfDay")</f>
        <v>0</v>
      </c>
      <c r="K66" s="1">
        <f t="shared" si="7"/>
        <v>0</v>
      </c>
      <c r="L66" s="1">
        <f>IF(A66="",0,'Partnership Information'!$E$6-Cumulative!K66)</f>
        <v>0</v>
      </c>
      <c r="M66" s="32">
        <f>INDEX(Attendance!$L$6:$BN$6,E66)</f>
        <v>0</v>
      </c>
      <c r="N66" s="29">
        <f>INDEX(Attendance!$L$6:$BN$6,H66)</f>
        <v>0</v>
      </c>
      <c r="O66" s="29">
        <f t="shared" si="8"/>
        <v>1</v>
      </c>
      <c r="P66" s="33">
        <f t="shared" si="9"/>
        <v>0</v>
      </c>
      <c r="Q66" s="39">
        <f ca="1">IF(ISERROR(K66/'Partnership Information'!$E$6),0,K66/'Partnership Information'!$E$6)</f>
        <v>0</v>
      </c>
      <c r="R66" s="1" t="str">
        <f>IF(A66="","",IF(K66=0,"FLAG",IF('Partnership Information'!$E$6-K66&gt;='Partnership Information'!$B$13,"FLAG","")))</f>
        <v/>
      </c>
    </row>
    <row r="67" spans="1:18" x14ac:dyDescent="0.2">
      <c r="A67" t="str">
        <f>IF(ISBLANK(Attendance!A76),"",Attendance!A76)</f>
        <v/>
      </c>
      <c r="B67" t="str">
        <f>IF(ISBLANK(Attendance!B76),"",Attendance!B76)</f>
        <v/>
      </c>
      <c r="C67" s="32" t="str">
        <f>IF(ISNA(MATCH("Attended",Attendance!L76:BN76,0)),"",MATCH("Attended",Attendance!L76:BN76,0))</f>
        <v/>
      </c>
      <c r="D67" s="29" t="str">
        <f>IF(ISNA(MATCH("HalfDay",Attendance!L76:BN76,0)),"",MATCH("HalfDay",Attendance!L76:BN76,0))</f>
        <v/>
      </c>
      <c r="E67" s="29">
        <f t="shared" si="5"/>
        <v>0</v>
      </c>
      <c r="F67" s="32" t="str">
        <f>IF(ISNA(LOOKUP(2,1/(Attendance!L76:BN76="Attended"),Attendance!$L$5:$BN$5)),"",LOOKUP(2,1/(Attendance!L76:BN76="Attended"),Attendance!$L$5:$BN$5))</f>
        <v/>
      </c>
      <c r="G67" s="29" t="str">
        <f>IF(ISNA(LOOKUP(2,1/(Attendance!L76:BN76="HalfDay"),Attendance!$L$5:$BN$5)),"",LOOKUP(2,1/(Attendance!L76:BN76="HalfDay"),Attendance!$L$5:$BN$5))</f>
        <v/>
      </c>
      <c r="H67" s="29">
        <f t="shared" si="6"/>
        <v>0</v>
      </c>
      <c r="I67" s="32">
        <f>COUNTIF(Attendance!L76:BN76,"Attended")</f>
        <v>0</v>
      </c>
      <c r="J67" s="29">
        <f>COUNTIF(Attendance!L76:BN76,"HalfDay")</f>
        <v>0</v>
      </c>
      <c r="K67" s="1">
        <f t="shared" si="7"/>
        <v>0</v>
      </c>
      <c r="L67" s="1">
        <f>IF(A67="",0,'Partnership Information'!$E$6-Cumulative!K67)</f>
        <v>0</v>
      </c>
      <c r="M67" s="32">
        <f>INDEX(Attendance!$L$6:$BN$6,E67)</f>
        <v>0</v>
      </c>
      <c r="N67" s="29">
        <f>INDEX(Attendance!$L$6:$BN$6,H67)</f>
        <v>0</v>
      </c>
      <c r="O67" s="29">
        <f t="shared" si="8"/>
        <v>1</v>
      </c>
      <c r="P67" s="33">
        <f t="shared" si="9"/>
        <v>0</v>
      </c>
      <c r="Q67" s="39">
        <f ca="1">IF(ISERROR(K67/'Partnership Information'!$E$6),0,K67/'Partnership Information'!$E$6)</f>
        <v>0</v>
      </c>
      <c r="R67" s="1" t="str">
        <f>IF(A67="","",IF(K67=0,"FLAG",IF('Partnership Information'!$E$6-K67&gt;='Partnership Information'!$B$13,"FLAG","")))</f>
        <v/>
      </c>
    </row>
    <row r="68" spans="1:18" x14ac:dyDescent="0.2">
      <c r="A68" t="str">
        <f>IF(ISBLANK(Attendance!A77),"",Attendance!A77)</f>
        <v/>
      </c>
      <c r="B68" t="str">
        <f>IF(ISBLANK(Attendance!B77),"",Attendance!B77)</f>
        <v/>
      </c>
      <c r="C68" s="32" t="str">
        <f>IF(ISNA(MATCH("Attended",Attendance!L77:BN77,0)),"",MATCH("Attended",Attendance!L77:BN77,0))</f>
        <v/>
      </c>
      <c r="D68" s="29" t="str">
        <f>IF(ISNA(MATCH("HalfDay",Attendance!L77:BN77,0)),"",MATCH("HalfDay",Attendance!L77:BN77,0))</f>
        <v/>
      </c>
      <c r="E68" s="29">
        <f t="shared" si="5"/>
        <v>0</v>
      </c>
      <c r="F68" s="32" t="str">
        <f>IF(ISNA(LOOKUP(2,1/(Attendance!L77:BN77="Attended"),Attendance!$L$5:$BN$5)),"",LOOKUP(2,1/(Attendance!L77:BN77="Attended"),Attendance!$L$5:$BN$5))</f>
        <v/>
      </c>
      <c r="G68" s="29" t="str">
        <f>IF(ISNA(LOOKUP(2,1/(Attendance!L77:BN77="HalfDay"),Attendance!$L$5:$BN$5)),"",LOOKUP(2,1/(Attendance!L77:BN77="HalfDay"),Attendance!$L$5:$BN$5))</f>
        <v/>
      </c>
      <c r="H68" s="29">
        <f t="shared" si="6"/>
        <v>0</v>
      </c>
      <c r="I68" s="32">
        <f>COUNTIF(Attendance!L77:BN77,"Attended")</f>
        <v>0</v>
      </c>
      <c r="J68" s="29">
        <f>COUNTIF(Attendance!L77:BN77,"HalfDay")</f>
        <v>0</v>
      </c>
      <c r="K68" s="1">
        <f t="shared" si="7"/>
        <v>0</v>
      </c>
      <c r="L68" s="1">
        <f>IF(A68="",0,'Partnership Information'!$E$6-Cumulative!K68)</f>
        <v>0</v>
      </c>
      <c r="M68" s="32">
        <f>INDEX(Attendance!$L$6:$BN$6,E68)</f>
        <v>0</v>
      </c>
      <c r="N68" s="29">
        <f>INDEX(Attendance!$L$6:$BN$6,H68)</f>
        <v>0</v>
      </c>
      <c r="O68" s="29">
        <f t="shared" si="8"/>
        <v>1</v>
      </c>
      <c r="P68" s="33">
        <f t="shared" si="9"/>
        <v>0</v>
      </c>
      <c r="Q68" s="39">
        <f ca="1">IF(ISERROR(K68/'Partnership Information'!$E$6),0,K68/'Partnership Information'!$E$6)</f>
        <v>0</v>
      </c>
      <c r="R68" s="1" t="str">
        <f>IF(A68="","",IF(K68=0,"FLAG",IF('Partnership Information'!$E$6-K68&gt;='Partnership Information'!$B$13,"FLAG","")))</f>
        <v/>
      </c>
    </row>
    <row r="69" spans="1:18" x14ac:dyDescent="0.2">
      <c r="A69" t="str">
        <f>IF(ISBLANK(Attendance!A78),"",Attendance!A78)</f>
        <v/>
      </c>
      <c r="B69" t="str">
        <f>IF(ISBLANK(Attendance!B78),"",Attendance!B78)</f>
        <v/>
      </c>
      <c r="C69" s="32" t="str">
        <f>IF(ISNA(MATCH("Attended",Attendance!L78:BN78,0)),"",MATCH("Attended",Attendance!L78:BN78,0))</f>
        <v/>
      </c>
      <c r="D69" s="29" t="str">
        <f>IF(ISNA(MATCH("HalfDay",Attendance!L78:BN78,0)),"",MATCH("HalfDay",Attendance!L78:BN78,0))</f>
        <v/>
      </c>
      <c r="E69" s="29">
        <f t="shared" si="5"/>
        <v>0</v>
      </c>
      <c r="F69" s="32" t="str">
        <f>IF(ISNA(LOOKUP(2,1/(Attendance!L78:BN78="Attended"),Attendance!$L$5:$BN$5)),"",LOOKUP(2,1/(Attendance!L78:BN78="Attended"),Attendance!$L$5:$BN$5))</f>
        <v/>
      </c>
      <c r="G69" s="29" t="str">
        <f>IF(ISNA(LOOKUP(2,1/(Attendance!L78:BN78="HalfDay"),Attendance!$L$5:$BN$5)),"",LOOKUP(2,1/(Attendance!L78:BN78="HalfDay"),Attendance!$L$5:$BN$5))</f>
        <v/>
      </c>
      <c r="H69" s="29">
        <f t="shared" si="6"/>
        <v>0</v>
      </c>
      <c r="I69" s="32">
        <f>COUNTIF(Attendance!L78:BN78,"Attended")</f>
        <v>0</v>
      </c>
      <c r="J69" s="29">
        <f>COUNTIF(Attendance!L78:BN78,"HalfDay")</f>
        <v>0</v>
      </c>
      <c r="K69" s="1">
        <f t="shared" si="7"/>
        <v>0</v>
      </c>
      <c r="L69" s="1">
        <f>IF(A69="",0,'Partnership Information'!$E$6-Cumulative!K69)</f>
        <v>0</v>
      </c>
      <c r="M69" s="32">
        <f>INDEX(Attendance!$L$6:$BN$6,E69)</f>
        <v>0</v>
      </c>
      <c r="N69" s="29">
        <f>INDEX(Attendance!$L$6:$BN$6,H69)</f>
        <v>0</v>
      </c>
      <c r="O69" s="29">
        <f t="shared" si="8"/>
        <v>1</v>
      </c>
      <c r="P69" s="33">
        <f t="shared" si="9"/>
        <v>0</v>
      </c>
      <c r="Q69" s="39">
        <f ca="1">IF(ISERROR(K69/'Partnership Information'!$E$6),0,K69/'Partnership Information'!$E$6)</f>
        <v>0</v>
      </c>
      <c r="R69" s="1" t="str">
        <f>IF(A69="","",IF(K69=0,"FLAG",IF('Partnership Information'!$E$6-K69&gt;='Partnership Information'!$B$13,"FLAG","")))</f>
        <v/>
      </c>
    </row>
    <row r="70" spans="1:18" x14ac:dyDescent="0.2">
      <c r="A70" t="str">
        <f>IF(ISBLANK(Attendance!A79),"",Attendance!A79)</f>
        <v/>
      </c>
      <c r="B70" t="str">
        <f>IF(ISBLANK(Attendance!B79),"",Attendance!B79)</f>
        <v/>
      </c>
      <c r="C70" s="32" t="str">
        <f>IF(ISNA(MATCH("Attended",Attendance!L79:BN79,0)),"",MATCH("Attended",Attendance!L79:BN79,0))</f>
        <v/>
      </c>
      <c r="D70" s="29" t="str">
        <f>IF(ISNA(MATCH("HalfDay",Attendance!L79:BN79,0)),"",MATCH("HalfDay",Attendance!L79:BN79,0))</f>
        <v/>
      </c>
      <c r="E70" s="29">
        <f t="shared" si="5"/>
        <v>0</v>
      </c>
      <c r="F70" s="32" t="str">
        <f>IF(ISNA(LOOKUP(2,1/(Attendance!L79:BN79="Attended"),Attendance!$L$5:$BN$5)),"",LOOKUP(2,1/(Attendance!L79:BN79="Attended"),Attendance!$L$5:$BN$5))</f>
        <v/>
      </c>
      <c r="G70" s="29" t="str">
        <f>IF(ISNA(LOOKUP(2,1/(Attendance!L79:BN79="HalfDay"),Attendance!$L$5:$BN$5)),"",LOOKUP(2,1/(Attendance!L79:BN79="HalfDay"),Attendance!$L$5:$BN$5))</f>
        <v/>
      </c>
      <c r="H70" s="29">
        <f t="shared" si="6"/>
        <v>0</v>
      </c>
      <c r="I70" s="32">
        <f>COUNTIF(Attendance!L79:BN79,"Attended")</f>
        <v>0</v>
      </c>
      <c r="J70" s="29">
        <f>COUNTIF(Attendance!L79:BN79,"HalfDay")</f>
        <v>0</v>
      </c>
      <c r="K70" s="1">
        <f t="shared" si="7"/>
        <v>0</v>
      </c>
      <c r="L70" s="1">
        <f>IF(A70="",0,'Partnership Information'!$E$6-Cumulative!K70)</f>
        <v>0</v>
      </c>
      <c r="M70" s="32">
        <f>INDEX(Attendance!$L$6:$BN$6,E70)</f>
        <v>0</v>
      </c>
      <c r="N70" s="29">
        <f>INDEX(Attendance!$L$6:$BN$6,H70)</f>
        <v>0</v>
      </c>
      <c r="O70" s="29">
        <f t="shared" si="8"/>
        <v>1</v>
      </c>
      <c r="P70" s="33">
        <f t="shared" si="9"/>
        <v>0</v>
      </c>
      <c r="Q70" s="39">
        <f ca="1">IF(ISERROR(K70/'Partnership Information'!$E$6),0,K70/'Partnership Information'!$E$6)</f>
        <v>0</v>
      </c>
      <c r="R70" s="1" t="str">
        <f>IF(A70="","",IF(K70=0,"FLAG",IF('Partnership Information'!$E$6-K70&gt;='Partnership Information'!$B$13,"FLAG","")))</f>
        <v/>
      </c>
    </row>
    <row r="71" spans="1:18" x14ac:dyDescent="0.2">
      <c r="A71" t="str">
        <f>IF(ISBLANK(Attendance!A80),"",Attendance!A80)</f>
        <v/>
      </c>
      <c r="B71" t="str">
        <f>IF(ISBLANK(Attendance!B80),"",Attendance!B80)</f>
        <v/>
      </c>
      <c r="C71" s="32" t="str">
        <f>IF(ISNA(MATCH("Attended",Attendance!L80:BN80,0)),"",MATCH("Attended",Attendance!L80:BN80,0))</f>
        <v/>
      </c>
      <c r="D71" s="29" t="str">
        <f>IF(ISNA(MATCH("HalfDay",Attendance!L80:BN80,0)),"",MATCH("HalfDay",Attendance!L80:BN80,0))</f>
        <v/>
      </c>
      <c r="E71" s="29">
        <f t="shared" si="5"/>
        <v>0</v>
      </c>
      <c r="F71" s="32" t="str">
        <f>IF(ISNA(LOOKUP(2,1/(Attendance!L80:BN80="Attended"),Attendance!$L$5:$BN$5)),"",LOOKUP(2,1/(Attendance!L80:BN80="Attended"),Attendance!$L$5:$BN$5))</f>
        <v/>
      </c>
      <c r="G71" s="29" t="str">
        <f>IF(ISNA(LOOKUP(2,1/(Attendance!L80:BN80="HalfDay"),Attendance!$L$5:$BN$5)),"",LOOKUP(2,1/(Attendance!L80:BN80="HalfDay"),Attendance!$L$5:$BN$5))</f>
        <v/>
      </c>
      <c r="H71" s="29">
        <f t="shared" si="6"/>
        <v>0</v>
      </c>
      <c r="I71" s="32">
        <f>COUNTIF(Attendance!L80:BN80,"Attended")</f>
        <v>0</v>
      </c>
      <c r="J71" s="29">
        <f>COUNTIF(Attendance!L80:BN80,"HalfDay")</f>
        <v>0</v>
      </c>
      <c r="K71" s="1">
        <f t="shared" si="7"/>
        <v>0</v>
      </c>
      <c r="L71" s="1">
        <f>IF(A71="",0,'Partnership Information'!$E$6-Cumulative!K71)</f>
        <v>0</v>
      </c>
      <c r="M71" s="32">
        <f>INDEX(Attendance!$L$6:$BN$6,E71)</f>
        <v>0</v>
      </c>
      <c r="N71" s="29">
        <f>INDEX(Attendance!$L$6:$BN$6,H71)</f>
        <v>0</v>
      </c>
      <c r="O71" s="29">
        <f t="shared" si="8"/>
        <v>1</v>
      </c>
      <c r="P71" s="33">
        <f t="shared" si="9"/>
        <v>0</v>
      </c>
      <c r="Q71" s="39">
        <f ca="1">IF(ISERROR(K71/'Partnership Information'!$E$6),0,K71/'Partnership Information'!$E$6)</f>
        <v>0</v>
      </c>
      <c r="R71" s="1" t="str">
        <f>IF(A71="","",IF(K71=0,"FLAG",IF('Partnership Information'!$E$6-K71&gt;='Partnership Information'!$B$13,"FLAG","")))</f>
        <v/>
      </c>
    </row>
    <row r="72" spans="1:18" x14ac:dyDescent="0.2">
      <c r="A72" t="str">
        <f>IF(ISBLANK(Attendance!A81),"",Attendance!A81)</f>
        <v/>
      </c>
      <c r="B72" t="str">
        <f>IF(ISBLANK(Attendance!B81),"",Attendance!B81)</f>
        <v/>
      </c>
      <c r="C72" s="32" t="str">
        <f>IF(ISNA(MATCH("Attended",Attendance!L81:BN81,0)),"",MATCH("Attended",Attendance!L81:BN81,0))</f>
        <v/>
      </c>
      <c r="D72" s="29" t="str">
        <f>IF(ISNA(MATCH("HalfDay",Attendance!L81:BN81,0)),"",MATCH("HalfDay",Attendance!L81:BN81,0))</f>
        <v/>
      </c>
      <c r="E72" s="29">
        <f t="shared" si="5"/>
        <v>0</v>
      </c>
      <c r="F72" s="32" t="str">
        <f>IF(ISNA(LOOKUP(2,1/(Attendance!L81:BN81="Attended"),Attendance!$L$5:$BN$5)),"",LOOKUP(2,1/(Attendance!L81:BN81="Attended"),Attendance!$L$5:$BN$5))</f>
        <v/>
      </c>
      <c r="G72" s="29" t="str">
        <f>IF(ISNA(LOOKUP(2,1/(Attendance!L81:BN81="HalfDay"),Attendance!$L$5:$BN$5)),"",LOOKUP(2,1/(Attendance!L81:BN81="HalfDay"),Attendance!$L$5:$BN$5))</f>
        <v/>
      </c>
      <c r="H72" s="29">
        <f t="shared" si="6"/>
        <v>0</v>
      </c>
      <c r="I72" s="32">
        <f>COUNTIF(Attendance!L81:BN81,"Attended")</f>
        <v>0</v>
      </c>
      <c r="J72" s="29">
        <f>COUNTIF(Attendance!L81:BN81,"HalfDay")</f>
        <v>0</v>
      </c>
      <c r="K72" s="1">
        <f t="shared" si="7"/>
        <v>0</v>
      </c>
      <c r="L72" s="1">
        <f>IF(A72="",0,'Partnership Information'!$E$6-Cumulative!K72)</f>
        <v>0</v>
      </c>
      <c r="M72" s="32">
        <f>INDEX(Attendance!$L$6:$BN$6,E72)</f>
        <v>0</v>
      </c>
      <c r="N72" s="29">
        <f>INDEX(Attendance!$L$6:$BN$6,H72)</f>
        <v>0</v>
      </c>
      <c r="O72" s="29">
        <f t="shared" si="8"/>
        <v>1</v>
      </c>
      <c r="P72" s="33">
        <f t="shared" si="9"/>
        <v>0</v>
      </c>
      <c r="Q72" s="39">
        <f ca="1">IF(ISERROR(K72/'Partnership Information'!$E$6),0,K72/'Partnership Information'!$E$6)</f>
        <v>0</v>
      </c>
      <c r="R72" s="1" t="str">
        <f>IF(A72="","",IF(K72=0,"FLAG",IF('Partnership Information'!$E$6-K72&gt;='Partnership Information'!$B$13,"FLAG","")))</f>
        <v/>
      </c>
    </row>
    <row r="73" spans="1:18" x14ac:dyDescent="0.2">
      <c r="A73" t="str">
        <f>IF(ISBLANK(Attendance!A82),"",Attendance!A82)</f>
        <v/>
      </c>
      <c r="B73" t="str">
        <f>IF(ISBLANK(Attendance!B82),"",Attendance!B82)</f>
        <v/>
      </c>
      <c r="C73" s="32" t="str">
        <f>IF(ISNA(MATCH("Attended",Attendance!L82:BN82,0)),"",MATCH("Attended",Attendance!L82:BN82,0))</f>
        <v/>
      </c>
      <c r="D73" s="29" t="str">
        <f>IF(ISNA(MATCH("HalfDay",Attendance!L82:BN82,0)),"",MATCH("HalfDay",Attendance!L82:BN82,0))</f>
        <v/>
      </c>
      <c r="E73" s="29">
        <f t="shared" si="5"/>
        <v>0</v>
      </c>
      <c r="F73" s="32" t="str">
        <f>IF(ISNA(LOOKUP(2,1/(Attendance!L82:BN82="Attended"),Attendance!$L$5:$BN$5)),"",LOOKUP(2,1/(Attendance!L82:BN82="Attended"),Attendance!$L$5:$BN$5))</f>
        <v/>
      </c>
      <c r="G73" s="29" t="str">
        <f>IF(ISNA(LOOKUP(2,1/(Attendance!L82:BN82="HalfDay"),Attendance!$L$5:$BN$5)),"",LOOKUP(2,1/(Attendance!L82:BN82="HalfDay"),Attendance!$L$5:$BN$5))</f>
        <v/>
      </c>
      <c r="H73" s="29">
        <f t="shared" si="6"/>
        <v>0</v>
      </c>
      <c r="I73" s="32">
        <f>COUNTIF(Attendance!L82:BN82,"Attended")</f>
        <v>0</v>
      </c>
      <c r="J73" s="29">
        <f>COUNTIF(Attendance!L82:BN82,"HalfDay")</f>
        <v>0</v>
      </c>
      <c r="K73" s="1">
        <f t="shared" si="7"/>
        <v>0</v>
      </c>
      <c r="L73" s="1">
        <f>IF(A73="",0,'Partnership Information'!$E$6-Cumulative!K73)</f>
        <v>0</v>
      </c>
      <c r="M73" s="32">
        <f>INDEX(Attendance!$L$6:$BN$6,E73)</f>
        <v>0</v>
      </c>
      <c r="N73" s="29">
        <f>INDEX(Attendance!$L$6:$BN$6,H73)</f>
        <v>0</v>
      </c>
      <c r="O73" s="29">
        <f t="shared" si="8"/>
        <v>1</v>
      </c>
      <c r="P73" s="33">
        <f t="shared" si="9"/>
        <v>0</v>
      </c>
      <c r="Q73" s="39">
        <f ca="1">IF(ISERROR(K73/'Partnership Information'!$E$6),0,K73/'Partnership Information'!$E$6)</f>
        <v>0</v>
      </c>
      <c r="R73" s="1" t="str">
        <f>IF(A73="","",IF(K73=0,"FLAG",IF('Partnership Information'!$E$6-K73&gt;='Partnership Information'!$B$13,"FLAG","")))</f>
        <v/>
      </c>
    </row>
    <row r="74" spans="1:18" x14ac:dyDescent="0.2">
      <c r="A74" t="str">
        <f>IF(ISBLANK(Attendance!A83),"",Attendance!A83)</f>
        <v/>
      </c>
      <c r="B74" t="str">
        <f>IF(ISBLANK(Attendance!B83),"",Attendance!B83)</f>
        <v/>
      </c>
      <c r="C74" s="32" t="str">
        <f>IF(ISNA(MATCH("Attended",Attendance!L83:BN83,0)),"",MATCH("Attended",Attendance!L83:BN83,0))</f>
        <v/>
      </c>
      <c r="D74" s="29" t="str">
        <f>IF(ISNA(MATCH("HalfDay",Attendance!L83:BN83,0)),"",MATCH("HalfDay",Attendance!L83:BN83,0))</f>
        <v/>
      </c>
      <c r="E74" s="29">
        <f t="shared" si="5"/>
        <v>0</v>
      </c>
      <c r="F74" s="32" t="str">
        <f>IF(ISNA(LOOKUP(2,1/(Attendance!L83:BN83="Attended"),Attendance!$L$5:$BN$5)),"",LOOKUP(2,1/(Attendance!L83:BN83="Attended"),Attendance!$L$5:$BN$5))</f>
        <v/>
      </c>
      <c r="G74" s="29" t="str">
        <f>IF(ISNA(LOOKUP(2,1/(Attendance!L83:BN83="HalfDay"),Attendance!$L$5:$BN$5)),"",LOOKUP(2,1/(Attendance!L83:BN83="HalfDay"),Attendance!$L$5:$BN$5))</f>
        <v/>
      </c>
      <c r="H74" s="29">
        <f t="shared" si="6"/>
        <v>0</v>
      </c>
      <c r="I74" s="32">
        <f>COUNTIF(Attendance!L83:BN83,"Attended")</f>
        <v>0</v>
      </c>
      <c r="J74" s="29">
        <f>COUNTIF(Attendance!L83:BN83,"HalfDay")</f>
        <v>0</v>
      </c>
      <c r="K74" s="1">
        <f t="shared" si="7"/>
        <v>0</v>
      </c>
      <c r="L74" s="1">
        <f>IF(A74="",0,'Partnership Information'!$E$6-Cumulative!K74)</f>
        <v>0</v>
      </c>
      <c r="M74" s="32">
        <f>INDEX(Attendance!$L$6:$BN$6,E74)</f>
        <v>0</v>
      </c>
      <c r="N74" s="29">
        <f>INDEX(Attendance!$L$6:$BN$6,H74)</f>
        <v>0</v>
      </c>
      <c r="O74" s="29">
        <f t="shared" si="8"/>
        <v>1</v>
      </c>
      <c r="P74" s="33">
        <f t="shared" si="9"/>
        <v>0</v>
      </c>
      <c r="Q74" s="39">
        <f ca="1">IF(ISERROR(K74/'Partnership Information'!$E$6),0,K74/'Partnership Information'!$E$6)</f>
        <v>0</v>
      </c>
      <c r="R74" s="1" t="str">
        <f>IF(A74="","",IF(K74=0,"FLAG",IF('Partnership Information'!$E$6-K74&gt;='Partnership Information'!$B$13,"FLAG","")))</f>
        <v/>
      </c>
    </row>
    <row r="75" spans="1:18" x14ac:dyDescent="0.2">
      <c r="A75" t="str">
        <f>IF(ISBLANK(Attendance!A84),"",Attendance!A84)</f>
        <v/>
      </c>
      <c r="B75" t="str">
        <f>IF(ISBLANK(Attendance!B84),"",Attendance!B84)</f>
        <v/>
      </c>
      <c r="C75" s="32" t="str">
        <f>IF(ISNA(MATCH("Attended",Attendance!L84:BN84,0)),"",MATCH("Attended",Attendance!L84:BN84,0))</f>
        <v/>
      </c>
      <c r="D75" s="29" t="str">
        <f>IF(ISNA(MATCH("HalfDay",Attendance!L84:BN84,0)),"",MATCH("HalfDay",Attendance!L84:BN84,0))</f>
        <v/>
      </c>
      <c r="E75" s="29">
        <f t="shared" si="5"/>
        <v>0</v>
      </c>
      <c r="F75" s="32" t="str">
        <f>IF(ISNA(LOOKUP(2,1/(Attendance!L84:BN84="Attended"),Attendance!$L$5:$BN$5)),"",LOOKUP(2,1/(Attendance!L84:BN84="Attended"),Attendance!$L$5:$BN$5))</f>
        <v/>
      </c>
      <c r="G75" s="29" t="str">
        <f>IF(ISNA(LOOKUP(2,1/(Attendance!L84:BN84="HalfDay"),Attendance!$L$5:$BN$5)),"",LOOKUP(2,1/(Attendance!L84:BN84="HalfDay"),Attendance!$L$5:$BN$5))</f>
        <v/>
      </c>
      <c r="H75" s="29">
        <f t="shared" si="6"/>
        <v>0</v>
      </c>
      <c r="I75" s="32">
        <f>COUNTIF(Attendance!L84:BN84,"Attended")</f>
        <v>0</v>
      </c>
      <c r="J75" s="29">
        <f>COUNTIF(Attendance!L84:BN84,"HalfDay")</f>
        <v>0</v>
      </c>
      <c r="K75" s="1">
        <f t="shared" si="7"/>
        <v>0</v>
      </c>
      <c r="L75" s="1">
        <f>IF(A75="",0,'Partnership Information'!$E$6-Cumulative!K75)</f>
        <v>0</v>
      </c>
      <c r="M75" s="32">
        <f>INDEX(Attendance!$L$6:$BN$6,E75)</f>
        <v>0</v>
      </c>
      <c r="N75" s="29">
        <f>INDEX(Attendance!$L$6:$BN$6,H75)</f>
        <v>0</v>
      </c>
      <c r="O75" s="29">
        <f t="shared" si="8"/>
        <v>1</v>
      </c>
      <c r="P75" s="33">
        <f t="shared" si="9"/>
        <v>0</v>
      </c>
      <c r="Q75" s="39">
        <f ca="1">IF(ISERROR(K75/'Partnership Information'!$E$6),0,K75/'Partnership Information'!$E$6)</f>
        <v>0</v>
      </c>
      <c r="R75" s="1" t="str">
        <f>IF(A75="","",IF(K75=0,"FLAG",IF('Partnership Information'!$E$6-K75&gt;='Partnership Information'!$B$13,"FLAG","")))</f>
        <v/>
      </c>
    </row>
    <row r="76" spans="1:18" x14ac:dyDescent="0.2">
      <c r="A76" t="str">
        <f>IF(ISBLANK(Attendance!A85),"",Attendance!A85)</f>
        <v/>
      </c>
      <c r="B76" t="str">
        <f>IF(ISBLANK(Attendance!B85),"",Attendance!B85)</f>
        <v/>
      </c>
      <c r="C76" s="32" t="str">
        <f>IF(ISNA(MATCH("Attended",Attendance!L85:BN85,0)),"",MATCH("Attended",Attendance!L85:BN85,0))</f>
        <v/>
      </c>
      <c r="D76" s="29" t="str">
        <f>IF(ISNA(MATCH("HalfDay",Attendance!L85:BN85,0)),"",MATCH("HalfDay",Attendance!L85:BN85,0))</f>
        <v/>
      </c>
      <c r="E76" s="29">
        <f t="shared" si="5"/>
        <v>0</v>
      </c>
      <c r="F76" s="32" t="str">
        <f>IF(ISNA(LOOKUP(2,1/(Attendance!L85:BN85="Attended"),Attendance!$L$5:$BN$5)),"",LOOKUP(2,1/(Attendance!L85:BN85="Attended"),Attendance!$L$5:$BN$5))</f>
        <v/>
      </c>
      <c r="G76" s="29" t="str">
        <f>IF(ISNA(LOOKUP(2,1/(Attendance!L85:BN85="HalfDay"),Attendance!$L$5:$BN$5)),"",LOOKUP(2,1/(Attendance!L85:BN85="HalfDay"),Attendance!$L$5:$BN$5))</f>
        <v/>
      </c>
      <c r="H76" s="29">
        <f t="shared" si="6"/>
        <v>0</v>
      </c>
      <c r="I76" s="32">
        <f>COUNTIF(Attendance!L85:BN85,"Attended")</f>
        <v>0</v>
      </c>
      <c r="J76" s="29">
        <f>COUNTIF(Attendance!L85:BN85,"HalfDay")</f>
        <v>0</v>
      </c>
      <c r="K76" s="1">
        <f t="shared" si="7"/>
        <v>0</v>
      </c>
      <c r="L76" s="1">
        <f>IF(A76="",0,'Partnership Information'!$E$6-Cumulative!K76)</f>
        <v>0</v>
      </c>
      <c r="M76" s="32">
        <f>INDEX(Attendance!$L$6:$BN$6,E76)</f>
        <v>0</v>
      </c>
      <c r="N76" s="29">
        <f>INDEX(Attendance!$L$6:$BN$6,H76)</f>
        <v>0</v>
      </c>
      <c r="O76" s="29">
        <f t="shared" si="8"/>
        <v>1</v>
      </c>
      <c r="P76" s="33">
        <f t="shared" si="9"/>
        <v>0</v>
      </c>
      <c r="Q76" s="39">
        <f ca="1">IF(ISERROR(K76/'Partnership Information'!$E$6),0,K76/'Partnership Information'!$E$6)</f>
        <v>0</v>
      </c>
      <c r="R76" s="1" t="str">
        <f>IF(A76="","",IF(K76=0,"FLAG",IF('Partnership Information'!$E$6-K76&gt;='Partnership Information'!$B$13,"FLAG","")))</f>
        <v/>
      </c>
    </row>
    <row r="77" spans="1:18" x14ac:dyDescent="0.2">
      <c r="A77" t="str">
        <f>IF(ISBLANK(Attendance!A86),"",Attendance!A86)</f>
        <v/>
      </c>
      <c r="B77" t="str">
        <f>IF(ISBLANK(Attendance!B86),"",Attendance!B86)</f>
        <v/>
      </c>
      <c r="C77" s="32" t="str">
        <f>IF(ISNA(MATCH("Attended",Attendance!L86:BN86,0)),"",MATCH("Attended",Attendance!L86:BN86,0))</f>
        <v/>
      </c>
      <c r="D77" s="29" t="str">
        <f>IF(ISNA(MATCH("HalfDay",Attendance!L86:BN86,0)),"",MATCH("HalfDay",Attendance!L86:BN86,0))</f>
        <v/>
      </c>
      <c r="E77" s="29">
        <f t="shared" si="5"/>
        <v>0</v>
      </c>
      <c r="F77" s="32" t="str">
        <f>IF(ISNA(LOOKUP(2,1/(Attendance!L86:BN86="Attended"),Attendance!$L$5:$BN$5)),"",LOOKUP(2,1/(Attendance!L86:BN86="Attended"),Attendance!$L$5:$BN$5))</f>
        <v/>
      </c>
      <c r="G77" s="29" t="str">
        <f>IF(ISNA(LOOKUP(2,1/(Attendance!L86:BN86="HalfDay"),Attendance!$L$5:$BN$5)),"",LOOKUP(2,1/(Attendance!L86:BN86="HalfDay"),Attendance!$L$5:$BN$5))</f>
        <v/>
      </c>
      <c r="H77" s="29">
        <f t="shared" si="6"/>
        <v>0</v>
      </c>
      <c r="I77" s="32">
        <f>COUNTIF(Attendance!L86:BN86,"Attended")</f>
        <v>0</v>
      </c>
      <c r="J77" s="29">
        <f>COUNTIF(Attendance!L86:BN86,"HalfDay")</f>
        <v>0</v>
      </c>
      <c r="K77" s="1">
        <f t="shared" si="7"/>
        <v>0</v>
      </c>
      <c r="L77" s="1">
        <f>IF(A77="",0,'Partnership Information'!$E$6-Cumulative!K77)</f>
        <v>0</v>
      </c>
      <c r="M77" s="32">
        <f>INDEX(Attendance!$L$6:$BN$6,E77)</f>
        <v>0</v>
      </c>
      <c r="N77" s="29">
        <f>INDEX(Attendance!$L$6:$BN$6,H77)</f>
        <v>0</v>
      </c>
      <c r="O77" s="29">
        <f t="shared" si="8"/>
        <v>1</v>
      </c>
      <c r="P77" s="33">
        <f t="shared" si="9"/>
        <v>0</v>
      </c>
      <c r="Q77" s="39">
        <f ca="1">IF(ISERROR(K77/'Partnership Information'!$E$6),0,K77/'Partnership Information'!$E$6)</f>
        <v>0</v>
      </c>
      <c r="R77" s="1" t="str">
        <f>IF(A77="","",IF(K77=0,"FLAG",IF('Partnership Information'!$E$6-K77&gt;='Partnership Information'!$B$13,"FLAG","")))</f>
        <v/>
      </c>
    </row>
    <row r="78" spans="1:18" x14ac:dyDescent="0.2">
      <c r="A78" t="str">
        <f>IF(ISBLANK(Attendance!A87),"",Attendance!A87)</f>
        <v/>
      </c>
      <c r="B78" t="str">
        <f>IF(ISBLANK(Attendance!B87),"",Attendance!B87)</f>
        <v/>
      </c>
      <c r="C78" s="32" t="str">
        <f>IF(ISNA(MATCH("Attended",Attendance!L87:BN87,0)),"",MATCH("Attended",Attendance!L87:BN87,0))</f>
        <v/>
      </c>
      <c r="D78" s="29" t="str">
        <f>IF(ISNA(MATCH("HalfDay",Attendance!L87:BN87,0)),"",MATCH("HalfDay",Attendance!L87:BN87,0))</f>
        <v/>
      </c>
      <c r="E78" s="29">
        <f t="shared" si="5"/>
        <v>0</v>
      </c>
      <c r="F78" s="32" t="str">
        <f>IF(ISNA(LOOKUP(2,1/(Attendance!L87:BN87="Attended"),Attendance!$L$5:$BN$5)),"",LOOKUP(2,1/(Attendance!L87:BN87="Attended"),Attendance!$L$5:$BN$5))</f>
        <v/>
      </c>
      <c r="G78" s="29" t="str">
        <f>IF(ISNA(LOOKUP(2,1/(Attendance!L87:BN87="HalfDay"),Attendance!$L$5:$BN$5)),"",LOOKUP(2,1/(Attendance!L87:BN87="HalfDay"),Attendance!$L$5:$BN$5))</f>
        <v/>
      </c>
      <c r="H78" s="29">
        <f t="shared" si="6"/>
        <v>0</v>
      </c>
      <c r="I78" s="32">
        <f>COUNTIF(Attendance!L87:BN87,"Attended")</f>
        <v>0</v>
      </c>
      <c r="J78" s="29">
        <f>COUNTIF(Attendance!L87:BN87,"HalfDay")</f>
        <v>0</v>
      </c>
      <c r="K78" s="1">
        <f t="shared" si="7"/>
        <v>0</v>
      </c>
      <c r="L78" s="1">
        <f>IF(A78="",0,'Partnership Information'!$E$6-Cumulative!K78)</f>
        <v>0</v>
      </c>
      <c r="M78" s="32">
        <f>INDEX(Attendance!$L$6:$BN$6,E78)</f>
        <v>0</v>
      </c>
      <c r="N78" s="29">
        <f>INDEX(Attendance!$L$6:$BN$6,H78)</f>
        <v>0</v>
      </c>
      <c r="O78" s="29">
        <f t="shared" si="8"/>
        <v>1</v>
      </c>
      <c r="P78" s="33">
        <f t="shared" si="9"/>
        <v>0</v>
      </c>
      <c r="Q78" s="39">
        <f ca="1">IF(ISERROR(K78/'Partnership Information'!$E$6),0,K78/'Partnership Information'!$E$6)</f>
        <v>0</v>
      </c>
      <c r="R78" s="1" t="str">
        <f>IF(A78="","",IF(K78=0,"FLAG",IF('Partnership Information'!$E$6-K78&gt;='Partnership Information'!$B$13,"FLAG","")))</f>
        <v/>
      </c>
    </row>
    <row r="79" spans="1:18" x14ac:dyDescent="0.2">
      <c r="A79" t="str">
        <f>IF(ISBLANK(Attendance!A88),"",Attendance!A88)</f>
        <v/>
      </c>
      <c r="B79" t="str">
        <f>IF(ISBLANK(Attendance!B88),"",Attendance!B88)</f>
        <v/>
      </c>
      <c r="C79" s="32" t="str">
        <f>IF(ISNA(MATCH("Attended",Attendance!L88:BN88,0)),"",MATCH("Attended",Attendance!L88:BN88,0))</f>
        <v/>
      </c>
      <c r="D79" s="29" t="str">
        <f>IF(ISNA(MATCH("HalfDay",Attendance!L88:BN88,0)),"",MATCH("HalfDay",Attendance!L88:BN88,0))</f>
        <v/>
      </c>
      <c r="E79" s="29">
        <f t="shared" si="5"/>
        <v>0</v>
      </c>
      <c r="F79" s="32" t="str">
        <f>IF(ISNA(LOOKUP(2,1/(Attendance!L88:BN88="Attended"),Attendance!$L$5:$BN$5)),"",LOOKUP(2,1/(Attendance!L88:BN88="Attended"),Attendance!$L$5:$BN$5))</f>
        <v/>
      </c>
      <c r="G79" s="29" t="str">
        <f>IF(ISNA(LOOKUP(2,1/(Attendance!L88:BN88="HalfDay"),Attendance!$L$5:$BN$5)),"",LOOKUP(2,1/(Attendance!L88:BN88="HalfDay"),Attendance!$L$5:$BN$5))</f>
        <v/>
      </c>
      <c r="H79" s="29">
        <f t="shared" si="6"/>
        <v>0</v>
      </c>
      <c r="I79" s="32">
        <f>COUNTIF(Attendance!L88:BN88,"Attended")</f>
        <v>0</v>
      </c>
      <c r="J79" s="29">
        <f>COUNTIF(Attendance!L88:BN88,"HalfDay")</f>
        <v>0</v>
      </c>
      <c r="K79" s="1">
        <f t="shared" si="7"/>
        <v>0</v>
      </c>
      <c r="L79" s="1">
        <f>IF(A79="",0,'Partnership Information'!$E$6-Cumulative!K79)</f>
        <v>0</v>
      </c>
      <c r="M79" s="32">
        <f>INDEX(Attendance!$L$6:$BN$6,E79)</f>
        <v>0</v>
      </c>
      <c r="N79" s="29">
        <f>INDEX(Attendance!$L$6:$BN$6,H79)</f>
        <v>0</v>
      </c>
      <c r="O79" s="29">
        <f t="shared" si="8"/>
        <v>1</v>
      </c>
      <c r="P79" s="33">
        <f t="shared" si="9"/>
        <v>0</v>
      </c>
      <c r="Q79" s="39">
        <f ca="1">IF(ISERROR(K79/'Partnership Information'!$E$6),0,K79/'Partnership Information'!$E$6)</f>
        <v>0</v>
      </c>
      <c r="R79" s="1" t="str">
        <f>IF(A79="","",IF(K79=0,"FLAG",IF('Partnership Information'!$E$6-K79&gt;='Partnership Information'!$B$13,"FLAG","")))</f>
        <v/>
      </c>
    </row>
    <row r="80" spans="1:18" x14ac:dyDescent="0.2">
      <c r="A80" t="str">
        <f>IF(ISBLANK(Attendance!A89),"",Attendance!A89)</f>
        <v/>
      </c>
      <c r="B80" t="str">
        <f>IF(ISBLANK(Attendance!B89),"",Attendance!B89)</f>
        <v/>
      </c>
      <c r="C80" s="32" t="str">
        <f>IF(ISNA(MATCH("Attended",Attendance!L89:BN89,0)),"",MATCH("Attended",Attendance!L89:BN89,0))</f>
        <v/>
      </c>
      <c r="D80" s="29" t="str">
        <f>IF(ISNA(MATCH("HalfDay",Attendance!L89:BN89,0)),"",MATCH("HalfDay",Attendance!L89:BN89,0))</f>
        <v/>
      </c>
      <c r="E80" s="29">
        <f t="shared" si="5"/>
        <v>0</v>
      </c>
      <c r="F80" s="32" t="str">
        <f>IF(ISNA(LOOKUP(2,1/(Attendance!L89:BN89="Attended"),Attendance!$L$5:$BN$5)),"",LOOKUP(2,1/(Attendance!L89:BN89="Attended"),Attendance!$L$5:$BN$5))</f>
        <v/>
      </c>
      <c r="G80" s="29" t="str">
        <f>IF(ISNA(LOOKUP(2,1/(Attendance!L89:BN89="HalfDay"),Attendance!$L$5:$BN$5)),"",LOOKUP(2,1/(Attendance!L89:BN89="HalfDay"),Attendance!$L$5:$BN$5))</f>
        <v/>
      </c>
      <c r="H80" s="29">
        <f t="shared" si="6"/>
        <v>0</v>
      </c>
      <c r="I80" s="32">
        <f>COUNTIF(Attendance!L89:BN89,"Attended")</f>
        <v>0</v>
      </c>
      <c r="J80" s="29">
        <f>COUNTIF(Attendance!L89:BN89,"HalfDay")</f>
        <v>0</v>
      </c>
      <c r="K80" s="1">
        <f t="shared" si="7"/>
        <v>0</v>
      </c>
      <c r="L80" s="1">
        <f>IF(A80="",0,'Partnership Information'!$E$6-Cumulative!K80)</f>
        <v>0</v>
      </c>
      <c r="M80" s="32">
        <f>INDEX(Attendance!$L$6:$BN$6,E80)</f>
        <v>0</v>
      </c>
      <c r="N80" s="29">
        <f>INDEX(Attendance!$L$6:$BN$6,H80)</f>
        <v>0</v>
      </c>
      <c r="O80" s="29">
        <f t="shared" si="8"/>
        <v>1</v>
      </c>
      <c r="P80" s="33">
        <f t="shared" si="9"/>
        <v>0</v>
      </c>
      <c r="Q80" s="39">
        <f ca="1">IF(ISERROR(K80/'Partnership Information'!$E$6),0,K80/'Partnership Information'!$E$6)</f>
        <v>0</v>
      </c>
      <c r="R80" s="1" t="str">
        <f>IF(A80="","",IF(K80=0,"FLAG",IF('Partnership Information'!$E$6-K80&gt;='Partnership Information'!$B$13,"FLAG","")))</f>
        <v/>
      </c>
    </row>
    <row r="81" spans="1:18" x14ac:dyDescent="0.2">
      <c r="A81" t="str">
        <f>IF(ISBLANK(Attendance!A90),"",Attendance!A90)</f>
        <v/>
      </c>
      <c r="B81" t="str">
        <f>IF(ISBLANK(Attendance!B90),"",Attendance!B90)</f>
        <v/>
      </c>
      <c r="C81" s="32" t="str">
        <f>IF(ISNA(MATCH("Attended",Attendance!L90:BN90,0)),"",MATCH("Attended",Attendance!L90:BN90,0))</f>
        <v/>
      </c>
      <c r="D81" s="29" t="str">
        <f>IF(ISNA(MATCH("HalfDay",Attendance!L90:BN90,0)),"",MATCH("HalfDay",Attendance!L90:BN90,0))</f>
        <v/>
      </c>
      <c r="E81" s="29">
        <f t="shared" si="5"/>
        <v>0</v>
      </c>
      <c r="F81" s="32" t="str">
        <f>IF(ISNA(LOOKUP(2,1/(Attendance!L90:BN90="Attended"),Attendance!$L$5:$BN$5)),"",LOOKUP(2,1/(Attendance!L90:BN90="Attended"),Attendance!$L$5:$BN$5))</f>
        <v/>
      </c>
      <c r="G81" s="29" t="str">
        <f>IF(ISNA(LOOKUP(2,1/(Attendance!L90:BN90="HalfDay"),Attendance!$L$5:$BN$5)),"",LOOKUP(2,1/(Attendance!L90:BN90="HalfDay"),Attendance!$L$5:$BN$5))</f>
        <v/>
      </c>
      <c r="H81" s="29">
        <f t="shared" si="6"/>
        <v>0</v>
      </c>
      <c r="I81" s="32">
        <f>COUNTIF(Attendance!L90:BN90,"Attended")</f>
        <v>0</v>
      </c>
      <c r="J81" s="29">
        <f>COUNTIF(Attendance!L90:BN90,"HalfDay")</f>
        <v>0</v>
      </c>
      <c r="K81" s="1">
        <f t="shared" si="7"/>
        <v>0</v>
      </c>
      <c r="L81" s="1">
        <f>IF(A81="",0,'Partnership Information'!$E$6-Cumulative!K81)</f>
        <v>0</v>
      </c>
      <c r="M81" s="32">
        <f>INDEX(Attendance!$L$6:$BN$6,E81)</f>
        <v>0</v>
      </c>
      <c r="N81" s="29">
        <f>INDEX(Attendance!$L$6:$BN$6,H81)</f>
        <v>0</v>
      </c>
      <c r="O81" s="29">
        <f t="shared" si="8"/>
        <v>1</v>
      </c>
      <c r="P81" s="33">
        <f t="shared" si="9"/>
        <v>0</v>
      </c>
      <c r="Q81" s="39">
        <f ca="1">IF(ISERROR(K81/'Partnership Information'!$E$6),0,K81/'Partnership Information'!$E$6)</f>
        <v>0</v>
      </c>
      <c r="R81" s="1" t="str">
        <f>IF(A81="","",IF(K81=0,"FLAG",IF('Partnership Information'!$E$6-K81&gt;='Partnership Information'!$B$13,"FLAG","")))</f>
        <v/>
      </c>
    </row>
    <row r="82" spans="1:18" x14ac:dyDescent="0.2">
      <c r="A82" t="str">
        <f>IF(ISBLANK(Attendance!A91),"",Attendance!A91)</f>
        <v/>
      </c>
      <c r="B82" t="str">
        <f>IF(ISBLANK(Attendance!B91),"",Attendance!B91)</f>
        <v/>
      </c>
      <c r="C82" s="32" t="str">
        <f>IF(ISNA(MATCH("Attended",Attendance!L91:BN91,0)),"",MATCH("Attended",Attendance!L91:BN91,0))</f>
        <v/>
      </c>
      <c r="D82" s="29" t="str">
        <f>IF(ISNA(MATCH("HalfDay",Attendance!L91:BN91,0)),"",MATCH("HalfDay",Attendance!L91:BN91,0))</f>
        <v/>
      </c>
      <c r="E82" s="29">
        <f t="shared" si="5"/>
        <v>0</v>
      </c>
      <c r="F82" s="32" t="str">
        <f>IF(ISNA(LOOKUP(2,1/(Attendance!L91:BN91="Attended"),Attendance!$L$5:$BN$5)),"",LOOKUP(2,1/(Attendance!L91:BN91="Attended"),Attendance!$L$5:$BN$5))</f>
        <v/>
      </c>
      <c r="G82" s="29" t="str">
        <f>IF(ISNA(LOOKUP(2,1/(Attendance!L91:BN91="HalfDay"),Attendance!$L$5:$BN$5)),"",LOOKUP(2,1/(Attendance!L91:BN91="HalfDay"),Attendance!$L$5:$BN$5))</f>
        <v/>
      </c>
      <c r="H82" s="29">
        <f t="shared" si="6"/>
        <v>0</v>
      </c>
      <c r="I82" s="32">
        <f>COUNTIF(Attendance!L91:BN91,"Attended")</f>
        <v>0</v>
      </c>
      <c r="J82" s="29">
        <f>COUNTIF(Attendance!L91:BN91,"HalfDay")</f>
        <v>0</v>
      </c>
      <c r="K82" s="1">
        <f t="shared" si="7"/>
        <v>0</v>
      </c>
      <c r="L82" s="1">
        <f>IF(A82="",0,'Partnership Information'!$E$6-Cumulative!K82)</f>
        <v>0</v>
      </c>
      <c r="M82" s="32">
        <f>INDEX(Attendance!$L$6:$BN$6,E82)</f>
        <v>0</v>
      </c>
      <c r="N82" s="29">
        <f>INDEX(Attendance!$L$6:$BN$6,H82)</f>
        <v>0</v>
      </c>
      <c r="O82" s="29">
        <f t="shared" si="8"/>
        <v>1</v>
      </c>
      <c r="P82" s="33">
        <f t="shared" si="9"/>
        <v>0</v>
      </c>
      <c r="Q82" s="39">
        <f ca="1">IF(ISERROR(K82/'Partnership Information'!$E$6),0,K82/'Partnership Information'!$E$6)</f>
        <v>0</v>
      </c>
      <c r="R82" s="1" t="str">
        <f>IF(A82="","",IF(K82=0,"FLAG",IF('Partnership Information'!$E$6-K82&gt;='Partnership Information'!$B$13,"FLAG","")))</f>
        <v/>
      </c>
    </row>
    <row r="83" spans="1:18" x14ac:dyDescent="0.2">
      <c r="A83" t="str">
        <f>IF(ISBLANK(Attendance!A92),"",Attendance!A92)</f>
        <v/>
      </c>
      <c r="B83" t="str">
        <f>IF(ISBLANK(Attendance!B92),"",Attendance!B92)</f>
        <v/>
      </c>
      <c r="C83" s="32" t="str">
        <f>IF(ISNA(MATCH("Attended",Attendance!L92:BN92,0)),"",MATCH("Attended",Attendance!L92:BN92,0))</f>
        <v/>
      </c>
      <c r="D83" s="29" t="str">
        <f>IF(ISNA(MATCH("HalfDay",Attendance!L92:BN92,0)),"",MATCH("HalfDay",Attendance!L92:BN92,0))</f>
        <v/>
      </c>
      <c r="E83" s="29">
        <f t="shared" si="5"/>
        <v>0</v>
      </c>
      <c r="F83" s="32" t="str">
        <f>IF(ISNA(LOOKUP(2,1/(Attendance!L92:BN92="Attended"),Attendance!$L$5:$BN$5)),"",LOOKUP(2,1/(Attendance!L92:BN92="Attended"),Attendance!$L$5:$BN$5))</f>
        <v/>
      </c>
      <c r="G83" s="29" t="str">
        <f>IF(ISNA(LOOKUP(2,1/(Attendance!L92:BN92="HalfDay"),Attendance!$L$5:$BN$5)),"",LOOKUP(2,1/(Attendance!L92:BN92="HalfDay"),Attendance!$L$5:$BN$5))</f>
        <v/>
      </c>
      <c r="H83" s="29">
        <f t="shared" si="6"/>
        <v>0</v>
      </c>
      <c r="I83" s="32">
        <f>COUNTIF(Attendance!L92:BN92,"Attended")</f>
        <v>0</v>
      </c>
      <c r="J83" s="29">
        <f>COUNTIF(Attendance!L92:BN92,"HalfDay")</f>
        <v>0</v>
      </c>
      <c r="K83" s="1">
        <f t="shared" si="7"/>
        <v>0</v>
      </c>
      <c r="L83" s="1">
        <f>IF(A83="",0,'Partnership Information'!$E$6-Cumulative!K83)</f>
        <v>0</v>
      </c>
      <c r="M83" s="32">
        <f>INDEX(Attendance!$L$6:$BN$6,E83)</f>
        <v>0</v>
      </c>
      <c r="N83" s="29">
        <f>INDEX(Attendance!$L$6:$BN$6,H83)</f>
        <v>0</v>
      </c>
      <c r="O83" s="29">
        <f t="shared" si="8"/>
        <v>1</v>
      </c>
      <c r="P83" s="33">
        <f t="shared" si="9"/>
        <v>0</v>
      </c>
      <c r="Q83" s="39">
        <f ca="1">IF(ISERROR(K83/'Partnership Information'!$E$6),0,K83/'Partnership Information'!$E$6)</f>
        <v>0</v>
      </c>
      <c r="R83" s="1" t="str">
        <f>IF(A83="","",IF(K83=0,"FLAG",IF('Partnership Information'!$E$6-K83&gt;='Partnership Information'!$B$13,"FLAG","")))</f>
        <v/>
      </c>
    </row>
    <row r="84" spans="1:18" x14ac:dyDescent="0.2">
      <c r="A84" t="str">
        <f>IF(ISBLANK(Attendance!A93),"",Attendance!A93)</f>
        <v/>
      </c>
      <c r="B84" t="str">
        <f>IF(ISBLANK(Attendance!B93),"",Attendance!B93)</f>
        <v/>
      </c>
      <c r="C84" s="32" t="str">
        <f>IF(ISNA(MATCH("Attended",Attendance!L93:BN93,0)),"",MATCH("Attended",Attendance!L93:BN93,0))</f>
        <v/>
      </c>
      <c r="D84" s="29" t="str">
        <f>IF(ISNA(MATCH("HalfDay",Attendance!L93:BN93,0)),"",MATCH("HalfDay",Attendance!L93:BN93,0))</f>
        <v/>
      </c>
      <c r="E84" s="29">
        <f t="shared" si="5"/>
        <v>0</v>
      </c>
      <c r="F84" s="32" t="str">
        <f>IF(ISNA(LOOKUP(2,1/(Attendance!L93:BN93="Attended"),Attendance!$L$5:$BN$5)),"",LOOKUP(2,1/(Attendance!L93:BN93="Attended"),Attendance!$L$5:$BN$5))</f>
        <v/>
      </c>
      <c r="G84" s="29" t="str">
        <f>IF(ISNA(LOOKUP(2,1/(Attendance!L93:BN93="HalfDay"),Attendance!$L$5:$BN$5)),"",LOOKUP(2,1/(Attendance!L93:BN93="HalfDay"),Attendance!$L$5:$BN$5))</f>
        <v/>
      </c>
      <c r="H84" s="29">
        <f t="shared" si="6"/>
        <v>0</v>
      </c>
      <c r="I84" s="32">
        <f>COUNTIF(Attendance!L93:BN93,"Attended")</f>
        <v>0</v>
      </c>
      <c r="J84" s="29">
        <f>COUNTIF(Attendance!L93:BN93,"HalfDay")</f>
        <v>0</v>
      </c>
      <c r="K84" s="1">
        <f t="shared" si="7"/>
        <v>0</v>
      </c>
      <c r="L84" s="1">
        <f>IF(A84="",0,'Partnership Information'!$E$6-Cumulative!K84)</f>
        <v>0</v>
      </c>
      <c r="M84" s="32">
        <f>INDEX(Attendance!$L$6:$BN$6,E84)</f>
        <v>0</v>
      </c>
      <c r="N84" s="29">
        <f>INDEX(Attendance!$L$6:$BN$6,H84)</f>
        <v>0</v>
      </c>
      <c r="O84" s="29">
        <f t="shared" si="8"/>
        <v>1</v>
      </c>
      <c r="P84" s="33">
        <f t="shared" si="9"/>
        <v>0</v>
      </c>
      <c r="Q84" s="39">
        <f ca="1">IF(ISERROR(K84/'Partnership Information'!$E$6),0,K84/'Partnership Information'!$E$6)</f>
        <v>0</v>
      </c>
      <c r="R84" s="1" t="str">
        <f>IF(A84="","",IF(K84=0,"FLAG",IF('Partnership Information'!$E$6-K84&gt;='Partnership Information'!$B$13,"FLAG","")))</f>
        <v/>
      </c>
    </row>
    <row r="85" spans="1:18" x14ac:dyDescent="0.2">
      <c r="A85" t="str">
        <f>IF(ISBLANK(Attendance!A94),"",Attendance!A94)</f>
        <v/>
      </c>
      <c r="B85" t="str">
        <f>IF(ISBLANK(Attendance!B94),"",Attendance!B94)</f>
        <v/>
      </c>
      <c r="C85" s="32" t="str">
        <f>IF(ISNA(MATCH("Attended",Attendance!L94:BN94,0)),"",MATCH("Attended",Attendance!L94:BN94,0))</f>
        <v/>
      </c>
      <c r="D85" s="29" t="str">
        <f>IF(ISNA(MATCH("HalfDay",Attendance!L94:BN94,0)),"",MATCH("HalfDay",Attendance!L94:BN94,0))</f>
        <v/>
      </c>
      <c r="E85" s="29">
        <f t="shared" si="5"/>
        <v>0</v>
      </c>
      <c r="F85" s="32" t="str">
        <f>IF(ISNA(LOOKUP(2,1/(Attendance!L94:BN94="Attended"),Attendance!$L$5:$BN$5)),"",LOOKUP(2,1/(Attendance!L94:BN94="Attended"),Attendance!$L$5:$BN$5))</f>
        <v/>
      </c>
      <c r="G85" s="29" t="str">
        <f>IF(ISNA(LOOKUP(2,1/(Attendance!L94:BN94="HalfDay"),Attendance!$L$5:$BN$5)),"",LOOKUP(2,1/(Attendance!L94:BN94="HalfDay"),Attendance!$L$5:$BN$5))</f>
        <v/>
      </c>
      <c r="H85" s="29">
        <f t="shared" si="6"/>
        <v>0</v>
      </c>
      <c r="I85" s="32">
        <f>COUNTIF(Attendance!L94:BN94,"Attended")</f>
        <v>0</v>
      </c>
      <c r="J85" s="29">
        <f>COUNTIF(Attendance!L94:BN94,"HalfDay")</f>
        <v>0</v>
      </c>
      <c r="K85" s="1">
        <f t="shared" si="7"/>
        <v>0</v>
      </c>
      <c r="L85" s="1">
        <f>IF(A85="",0,'Partnership Information'!$E$6-Cumulative!K85)</f>
        <v>0</v>
      </c>
      <c r="M85" s="32">
        <f>INDEX(Attendance!$L$6:$BN$6,E85)</f>
        <v>0</v>
      </c>
      <c r="N85" s="29">
        <f>INDEX(Attendance!$L$6:$BN$6,H85)</f>
        <v>0</v>
      </c>
      <c r="O85" s="29">
        <f t="shared" si="8"/>
        <v>1</v>
      </c>
      <c r="P85" s="33">
        <f t="shared" si="9"/>
        <v>0</v>
      </c>
      <c r="Q85" s="39">
        <f ca="1">IF(ISERROR(K85/'Partnership Information'!$E$6),0,K85/'Partnership Information'!$E$6)</f>
        <v>0</v>
      </c>
      <c r="R85" s="1" t="str">
        <f>IF(A85="","",IF(K85=0,"FLAG",IF('Partnership Information'!$E$6-K85&gt;='Partnership Information'!$B$13,"FLAG","")))</f>
        <v/>
      </c>
    </row>
    <row r="86" spans="1:18" x14ac:dyDescent="0.2">
      <c r="A86" t="str">
        <f>IF(ISBLANK(Attendance!A95),"",Attendance!A95)</f>
        <v/>
      </c>
      <c r="B86" t="str">
        <f>IF(ISBLANK(Attendance!B95),"",Attendance!B95)</f>
        <v/>
      </c>
      <c r="C86" s="32" t="str">
        <f>IF(ISNA(MATCH("Attended",Attendance!L95:BN95,0)),"",MATCH("Attended",Attendance!L95:BN95,0))</f>
        <v/>
      </c>
      <c r="D86" s="29" t="str">
        <f>IF(ISNA(MATCH("HalfDay",Attendance!L95:BN95,0)),"",MATCH("HalfDay",Attendance!L95:BN95,0))</f>
        <v/>
      </c>
      <c r="E86" s="29">
        <f t="shared" si="5"/>
        <v>0</v>
      </c>
      <c r="F86" s="32" t="str">
        <f>IF(ISNA(LOOKUP(2,1/(Attendance!L95:BN95="Attended"),Attendance!$L$5:$BN$5)),"",LOOKUP(2,1/(Attendance!L95:BN95="Attended"),Attendance!$L$5:$BN$5))</f>
        <v/>
      </c>
      <c r="G86" s="29" t="str">
        <f>IF(ISNA(LOOKUP(2,1/(Attendance!L95:BN95="HalfDay"),Attendance!$L$5:$BN$5)),"",LOOKUP(2,1/(Attendance!L95:BN95="HalfDay"),Attendance!$L$5:$BN$5))</f>
        <v/>
      </c>
      <c r="H86" s="29">
        <f t="shared" si="6"/>
        <v>0</v>
      </c>
      <c r="I86" s="32">
        <f>COUNTIF(Attendance!L95:BN95,"Attended")</f>
        <v>0</v>
      </c>
      <c r="J86" s="29">
        <f>COUNTIF(Attendance!L95:BN95,"HalfDay")</f>
        <v>0</v>
      </c>
      <c r="K86" s="1">
        <f t="shared" si="7"/>
        <v>0</v>
      </c>
      <c r="L86" s="1">
        <f>IF(A86="",0,'Partnership Information'!$E$6-Cumulative!K86)</f>
        <v>0</v>
      </c>
      <c r="M86" s="32">
        <f>INDEX(Attendance!$L$6:$BN$6,E86)</f>
        <v>0</v>
      </c>
      <c r="N86" s="29">
        <f>INDEX(Attendance!$L$6:$BN$6,H86)</f>
        <v>0</v>
      </c>
      <c r="O86" s="29">
        <f t="shared" si="8"/>
        <v>1</v>
      </c>
      <c r="P86" s="33">
        <f t="shared" si="9"/>
        <v>0</v>
      </c>
      <c r="Q86" s="39">
        <f ca="1">IF(ISERROR(K86/'Partnership Information'!$E$6),0,K86/'Partnership Information'!$E$6)</f>
        <v>0</v>
      </c>
      <c r="R86" s="1" t="str">
        <f>IF(A86="","",IF(K86=0,"FLAG",IF('Partnership Information'!$E$6-K86&gt;='Partnership Information'!$B$13,"FLAG","")))</f>
        <v/>
      </c>
    </row>
    <row r="87" spans="1:18" x14ac:dyDescent="0.2">
      <c r="A87" t="str">
        <f>IF(ISBLANK(Attendance!A96),"",Attendance!A96)</f>
        <v/>
      </c>
      <c r="B87" t="str">
        <f>IF(ISBLANK(Attendance!B96),"",Attendance!B96)</f>
        <v/>
      </c>
      <c r="C87" s="32" t="str">
        <f>IF(ISNA(MATCH("Attended",Attendance!L96:BN96,0)),"",MATCH("Attended",Attendance!L96:BN96,0))</f>
        <v/>
      </c>
      <c r="D87" s="29" t="str">
        <f>IF(ISNA(MATCH("HalfDay",Attendance!L96:BN96,0)),"",MATCH("HalfDay",Attendance!L96:BN96,0))</f>
        <v/>
      </c>
      <c r="E87" s="29">
        <f t="shared" si="5"/>
        <v>0</v>
      </c>
      <c r="F87" s="32" t="str">
        <f>IF(ISNA(LOOKUP(2,1/(Attendance!L96:BN96="Attended"),Attendance!$L$5:$BN$5)),"",LOOKUP(2,1/(Attendance!L96:BN96="Attended"),Attendance!$L$5:$BN$5))</f>
        <v/>
      </c>
      <c r="G87" s="29" t="str">
        <f>IF(ISNA(LOOKUP(2,1/(Attendance!L96:BN96="HalfDay"),Attendance!$L$5:$BN$5)),"",LOOKUP(2,1/(Attendance!L96:BN96="HalfDay"),Attendance!$L$5:$BN$5))</f>
        <v/>
      </c>
      <c r="H87" s="29">
        <f t="shared" si="6"/>
        <v>0</v>
      </c>
      <c r="I87" s="32">
        <f>COUNTIF(Attendance!L96:BN96,"Attended")</f>
        <v>0</v>
      </c>
      <c r="J87" s="29">
        <f>COUNTIF(Attendance!L96:BN96,"HalfDay")</f>
        <v>0</v>
      </c>
      <c r="K87" s="1">
        <f t="shared" si="7"/>
        <v>0</v>
      </c>
      <c r="L87" s="1">
        <f>IF(A87="",0,'Partnership Information'!$E$6-Cumulative!K87)</f>
        <v>0</v>
      </c>
      <c r="M87" s="32">
        <f>INDEX(Attendance!$L$6:$BN$6,E87)</f>
        <v>0</v>
      </c>
      <c r="N87" s="29">
        <f>INDEX(Attendance!$L$6:$BN$6,H87)</f>
        <v>0</v>
      </c>
      <c r="O87" s="29">
        <f t="shared" si="8"/>
        <v>1</v>
      </c>
      <c r="P87" s="33">
        <f t="shared" si="9"/>
        <v>0</v>
      </c>
      <c r="Q87" s="39">
        <f ca="1">IF(ISERROR(K87/'Partnership Information'!$E$6),0,K87/'Partnership Information'!$E$6)</f>
        <v>0</v>
      </c>
      <c r="R87" s="1" t="str">
        <f>IF(A87="","",IF(K87=0,"FLAG",IF('Partnership Information'!$E$6-K87&gt;='Partnership Information'!$B$13,"FLAG","")))</f>
        <v/>
      </c>
    </row>
    <row r="88" spans="1:18" x14ac:dyDescent="0.2">
      <c r="A88" t="str">
        <f>IF(ISBLANK(Attendance!A97),"",Attendance!A97)</f>
        <v/>
      </c>
      <c r="B88" t="str">
        <f>IF(ISBLANK(Attendance!B97),"",Attendance!B97)</f>
        <v/>
      </c>
      <c r="C88" s="32" t="str">
        <f>IF(ISNA(MATCH("Attended",Attendance!L97:BN97,0)),"",MATCH("Attended",Attendance!L97:BN97,0))</f>
        <v/>
      </c>
      <c r="D88" s="29" t="str">
        <f>IF(ISNA(MATCH("HalfDay",Attendance!L97:BN97,0)),"",MATCH("HalfDay",Attendance!L97:BN97,0))</f>
        <v/>
      </c>
      <c r="E88" s="29">
        <f t="shared" si="5"/>
        <v>0</v>
      </c>
      <c r="F88" s="32" t="str">
        <f>IF(ISNA(LOOKUP(2,1/(Attendance!L97:BN97="Attended"),Attendance!$L$5:$BN$5)),"",LOOKUP(2,1/(Attendance!L97:BN97="Attended"),Attendance!$L$5:$BN$5))</f>
        <v/>
      </c>
      <c r="G88" s="29" t="str">
        <f>IF(ISNA(LOOKUP(2,1/(Attendance!L97:BN97="HalfDay"),Attendance!$L$5:$BN$5)),"",LOOKUP(2,1/(Attendance!L97:BN97="HalfDay"),Attendance!$L$5:$BN$5))</f>
        <v/>
      </c>
      <c r="H88" s="29">
        <f t="shared" si="6"/>
        <v>0</v>
      </c>
      <c r="I88" s="32">
        <f>COUNTIF(Attendance!L97:BN97,"Attended")</f>
        <v>0</v>
      </c>
      <c r="J88" s="29">
        <f>COUNTIF(Attendance!L97:BN97,"HalfDay")</f>
        <v>0</v>
      </c>
      <c r="K88" s="1">
        <f t="shared" si="7"/>
        <v>0</v>
      </c>
      <c r="L88" s="1">
        <f>IF(A88="",0,'Partnership Information'!$E$6-Cumulative!K88)</f>
        <v>0</v>
      </c>
      <c r="M88" s="32">
        <f>INDEX(Attendance!$L$6:$BN$6,E88)</f>
        <v>0</v>
      </c>
      <c r="N88" s="29">
        <f>INDEX(Attendance!$L$6:$BN$6,H88)</f>
        <v>0</v>
      </c>
      <c r="O88" s="29">
        <f t="shared" si="8"/>
        <v>1</v>
      </c>
      <c r="P88" s="33">
        <f t="shared" si="9"/>
        <v>0</v>
      </c>
      <c r="Q88" s="39">
        <f ca="1">IF(ISERROR(K88/'Partnership Information'!$E$6),0,K88/'Partnership Information'!$E$6)</f>
        <v>0</v>
      </c>
      <c r="R88" s="1" t="str">
        <f>IF(A88="","",IF(K88=0,"FLAG",IF('Partnership Information'!$E$6-K88&gt;='Partnership Information'!$B$13,"FLAG","")))</f>
        <v/>
      </c>
    </row>
    <row r="89" spans="1:18" x14ac:dyDescent="0.2">
      <c r="A89" t="str">
        <f>IF(ISBLANK(Attendance!A98),"",Attendance!A98)</f>
        <v/>
      </c>
      <c r="B89" t="str">
        <f>IF(ISBLANK(Attendance!B98),"",Attendance!B98)</f>
        <v/>
      </c>
      <c r="C89" s="32" t="str">
        <f>IF(ISNA(MATCH("Attended",Attendance!L98:BN98,0)),"",MATCH("Attended",Attendance!L98:BN98,0))</f>
        <v/>
      </c>
      <c r="D89" s="29" t="str">
        <f>IF(ISNA(MATCH("HalfDay",Attendance!L98:BN98,0)),"",MATCH("HalfDay",Attendance!L98:BN98,0))</f>
        <v/>
      </c>
      <c r="E89" s="29">
        <f t="shared" si="5"/>
        <v>0</v>
      </c>
      <c r="F89" s="32" t="str">
        <f>IF(ISNA(LOOKUP(2,1/(Attendance!L98:BN98="Attended"),Attendance!$L$5:$BN$5)),"",LOOKUP(2,1/(Attendance!L98:BN98="Attended"),Attendance!$L$5:$BN$5))</f>
        <v/>
      </c>
      <c r="G89" s="29" t="str">
        <f>IF(ISNA(LOOKUP(2,1/(Attendance!L98:BN98="HalfDay"),Attendance!$L$5:$BN$5)),"",LOOKUP(2,1/(Attendance!L98:BN98="HalfDay"),Attendance!$L$5:$BN$5))</f>
        <v/>
      </c>
      <c r="H89" s="29">
        <f t="shared" si="6"/>
        <v>0</v>
      </c>
      <c r="I89" s="32">
        <f>COUNTIF(Attendance!L98:BN98,"Attended")</f>
        <v>0</v>
      </c>
      <c r="J89" s="29">
        <f>COUNTIF(Attendance!L98:BN98,"HalfDay")</f>
        <v>0</v>
      </c>
      <c r="K89" s="1">
        <f t="shared" si="7"/>
        <v>0</v>
      </c>
      <c r="L89" s="1">
        <f>IF(A89="",0,'Partnership Information'!$E$6-Cumulative!K89)</f>
        <v>0</v>
      </c>
      <c r="M89" s="32">
        <f>INDEX(Attendance!$L$6:$BN$6,E89)</f>
        <v>0</v>
      </c>
      <c r="N89" s="29">
        <f>INDEX(Attendance!$L$6:$BN$6,H89)</f>
        <v>0</v>
      </c>
      <c r="O89" s="29">
        <f t="shared" si="8"/>
        <v>1</v>
      </c>
      <c r="P89" s="33">
        <f t="shared" si="9"/>
        <v>0</v>
      </c>
      <c r="Q89" s="39">
        <f ca="1">IF(ISERROR(K89/'Partnership Information'!$E$6),0,K89/'Partnership Information'!$E$6)</f>
        <v>0</v>
      </c>
      <c r="R89" s="1" t="str">
        <f>IF(A89="","",IF(K89=0,"FLAG",IF('Partnership Information'!$E$6-K89&gt;='Partnership Information'!$B$13,"FLAG","")))</f>
        <v/>
      </c>
    </row>
    <row r="90" spans="1:18" x14ac:dyDescent="0.2">
      <c r="A90" t="str">
        <f>IF(ISBLANK(Attendance!A99),"",Attendance!A99)</f>
        <v/>
      </c>
      <c r="B90" t="str">
        <f>IF(ISBLANK(Attendance!B99),"",Attendance!B99)</f>
        <v/>
      </c>
      <c r="C90" s="32" t="str">
        <f>IF(ISNA(MATCH("Attended",Attendance!L99:BN99,0)),"",MATCH("Attended",Attendance!L99:BN99,0))</f>
        <v/>
      </c>
      <c r="D90" s="29" t="str">
        <f>IF(ISNA(MATCH("HalfDay",Attendance!L99:BN99,0)),"",MATCH("HalfDay",Attendance!L99:BN99,0))</f>
        <v/>
      </c>
      <c r="E90" s="29">
        <f t="shared" si="5"/>
        <v>0</v>
      </c>
      <c r="F90" s="32" t="str">
        <f>IF(ISNA(LOOKUP(2,1/(Attendance!L99:BN99="Attended"),Attendance!$L$5:$BN$5)),"",LOOKUP(2,1/(Attendance!L99:BN99="Attended"),Attendance!$L$5:$BN$5))</f>
        <v/>
      </c>
      <c r="G90" s="29" t="str">
        <f>IF(ISNA(LOOKUP(2,1/(Attendance!L99:BN99="HalfDay"),Attendance!$L$5:$BN$5)),"",LOOKUP(2,1/(Attendance!L99:BN99="HalfDay"),Attendance!$L$5:$BN$5))</f>
        <v/>
      </c>
      <c r="H90" s="29">
        <f t="shared" si="6"/>
        <v>0</v>
      </c>
      <c r="I90" s="32">
        <f>COUNTIF(Attendance!L99:BN99,"Attended")</f>
        <v>0</v>
      </c>
      <c r="J90" s="29">
        <f>COUNTIF(Attendance!L99:BN99,"HalfDay")</f>
        <v>0</v>
      </c>
      <c r="K90" s="1">
        <f t="shared" si="7"/>
        <v>0</v>
      </c>
      <c r="L90" s="1">
        <f>IF(A90="",0,'Partnership Information'!$E$6-Cumulative!K90)</f>
        <v>0</v>
      </c>
      <c r="M90" s="32">
        <f>INDEX(Attendance!$L$6:$BN$6,E90)</f>
        <v>0</v>
      </c>
      <c r="N90" s="29">
        <f>INDEX(Attendance!$L$6:$BN$6,H90)</f>
        <v>0</v>
      </c>
      <c r="O90" s="29">
        <f t="shared" si="8"/>
        <v>1</v>
      </c>
      <c r="P90" s="33">
        <f t="shared" si="9"/>
        <v>0</v>
      </c>
      <c r="Q90" s="39">
        <f ca="1">IF(ISERROR(K90/'Partnership Information'!$E$6),0,K90/'Partnership Information'!$E$6)</f>
        <v>0</v>
      </c>
      <c r="R90" s="1" t="str">
        <f>IF(A90="","",IF(K90=0,"FLAG",IF('Partnership Information'!$E$6-K90&gt;='Partnership Information'!$B$13,"FLAG","")))</f>
        <v/>
      </c>
    </row>
    <row r="91" spans="1:18" x14ac:dyDescent="0.2">
      <c r="A91" t="str">
        <f>IF(ISBLANK(Attendance!A100),"",Attendance!A100)</f>
        <v/>
      </c>
      <c r="B91" t="str">
        <f>IF(ISBLANK(Attendance!B100),"",Attendance!B100)</f>
        <v/>
      </c>
      <c r="C91" s="32" t="str">
        <f>IF(ISNA(MATCH("Attended",Attendance!L100:BN100,0)),"",MATCH("Attended",Attendance!L100:BN100,0))</f>
        <v/>
      </c>
      <c r="D91" s="29" t="str">
        <f>IF(ISNA(MATCH("HalfDay",Attendance!L100:BN100,0)),"",MATCH("HalfDay",Attendance!L100:BN100,0))</f>
        <v/>
      </c>
      <c r="E91" s="29">
        <f t="shared" si="5"/>
        <v>0</v>
      </c>
      <c r="F91" s="32" t="str">
        <f>IF(ISNA(LOOKUP(2,1/(Attendance!L100:BN100="Attended"),Attendance!$L$5:$BN$5)),"",LOOKUP(2,1/(Attendance!L100:BN100="Attended"),Attendance!$L$5:$BN$5))</f>
        <v/>
      </c>
      <c r="G91" s="29" t="str">
        <f>IF(ISNA(LOOKUP(2,1/(Attendance!L100:BN100="HalfDay"),Attendance!$L$5:$BN$5)),"",LOOKUP(2,1/(Attendance!L100:BN100="HalfDay"),Attendance!$L$5:$BN$5))</f>
        <v/>
      </c>
      <c r="H91" s="29">
        <f t="shared" si="6"/>
        <v>0</v>
      </c>
      <c r="I91" s="32">
        <f>COUNTIF(Attendance!L100:BN100,"Attended")</f>
        <v>0</v>
      </c>
      <c r="J91" s="29">
        <f>COUNTIF(Attendance!L100:BN100,"HalfDay")</f>
        <v>0</v>
      </c>
      <c r="K91" s="1">
        <f t="shared" si="7"/>
        <v>0</v>
      </c>
      <c r="L91" s="1">
        <f>IF(A91="",0,'Partnership Information'!$E$6-Cumulative!K91)</f>
        <v>0</v>
      </c>
      <c r="M91" s="32">
        <f>INDEX(Attendance!$L$6:$BN$6,E91)</f>
        <v>0</v>
      </c>
      <c r="N91" s="29">
        <f>INDEX(Attendance!$L$6:$BN$6,H91)</f>
        <v>0</v>
      </c>
      <c r="O91" s="29">
        <f t="shared" si="8"/>
        <v>1</v>
      </c>
      <c r="P91" s="33">
        <f t="shared" si="9"/>
        <v>0</v>
      </c>
      <c r="Q91" s="39">
        <f ca="1">IF(ISERROR(K91/'Partnership Information'!$E$6),0,K91/'Partnership Information'!$E$6)</f>
        <v>0</v>
      </c>
      <c r="R91" s="1" t="str">
        <f>IF(A91="","",IF(K91=0,"FLAG",IF('Partnership Information'!$E$6-K91&gt;='Partnership Information'!$B$13,"FLAG","")))</f>
        <v/>
      </c>
    </row>
    <row r="92" spans="1:18" x14ac:dyDescent="0.2">
      <c r="A92" t="str">
        <f>IF(ISBLANK(Attendance!A101),"",Attendance!A101)</f>
        <v/>
      </c>
      <c r="B92" t="str">
        <f>IF(ISBLANK(Attendance!B101),"",Attendance!B101)</f>
        <v/>
      </c>
      <c r="C92" s="32" t="str">
        <f>IF(ISNA(MATCH("Attended",Attendance!L101:BN101,0)),"",MATCH("Attended",Attendance!L101:BN101,0))</f>
        <v/>
      </c>
      <c r="D92" s="29" t="str">
        <f>IF(ISNA(MATCH("HalfDay",Attendance!L101:BN101,0)),"",MATCH("HalfDay",Attendance!L101:BN101,0))</f>
        <v/>
      </c>
      <c r="E92" s="29">
        <f t="shared" si="5"/>
        <v>0</v>
      </c>
      <c r="F92" s="32" t="str">
        <f>IF(ISNA(LOOKUP(2,1/(Attendance!L101:BN101="Attended"),Attendance!$L$5:$BN$5)),"",LOOKUP(2,1/(Attendance!L101:BN101="Attended"),Attendance!$L$5:$BN$5))</f>
        <v/>
      </c>
      <c r="G92" s="29" t="str">
        <f>IF(ISNA(LOOKUP(2,1/(Attendance!L101:BN101="HalfDay"),Attendance!$L$5:$BN$5)),"",LOOKUP(2,1/(Attendance!L101:BN101="HalfDay"),Attendance!$L$5:$BN$5))</f>
        <v/>
      </c>
      <c r="H92" s="29">
        <f t="shared" si="6"/>
        <v>0</v>
      </c>
      <c r="I92" s="32">
        <f>COUNTIF(Attendance!L101:BN101,"Attended")</f>
        <v>0</v>
      </c>
      <c r="J92" s="29">
        <f>COUNTIF(Attendance!L101:BN101,"HalfDay")</f>
        <v>0</v>
      </c>
      <c r="K92" s="1">
        <f t="shared" si="7"/>
        <v>0</v>
      </c>
      <c r="L92" s="1">
        <f>IF(A92="",0,'Partnership Information'!$E$6-Cumulative!K92)</f>
        <v>0</v>
      </c>
      <c r="M92" s="32">
        <f>INDEX(Attendance!$L$6:$BN$6,E92)</f>
        <v>0</v>
      </c>
      <c r="N92" s="29">
        <f>INDEX(Attendance!$L$6:$BN$6,H92)</f>
        <v>0</v>
      </c>
      <c r="O92" s="29">
        <f t="shared" si="8"/>
        <v>1</v>
      </c>
      <c r="P92" s="33">
        <f t="shared" si="9"/>
        <v>0</v>
      </c>
      <c r="Q92" s="39">
        <f ca="1">IF(ISERROR(K92/'Partnership Information'!$E$6),0,K92/'Partnership Information'!$E$6)</f>
        <v>0</v>
      </c>
      <c r="R92" s="1" t="str">
        <f>IF(A92="","",IF(K92=0,"FLAG",IF('Partnership Information'!$E$6-K92&gt;='Partnership Information'!$B$13,"FLAG","")))</f>
        <v/>
      </c>
    </row>
    <row r="93" spans="1:18" x14ac:dyDescent="0.2">
      <c r="A93" t="str">
        <f>IF(ISBLANK(Attendance!A102),"",Attendance!A102)</f>
        <v/>
      </c>
      <c r="B93" t="str">
        <f>IF(ISBLANK(Attendance!B102),"",Attendance!B102)</f>
        <v/>
      </c>
      <c r="C93" s="32" t="str">
        <f>IF(ISNA(MATCH("Attended",Attendance!L102:BN102,0)),"",MATCH("Attended",Attendance!L102:BN102,0))</f>
        <v/>
      </c>
      <c r="D93" s="29" t="str">
        <f>IF(ISNA(MATCH("HalfDay",Attendance!L102:BN102,0)),"",MATCH("HalfDay",Attendance!L102:BN102,0))</f>
        <v/>
      </c>
      <c r="E93" s="29">
        <f t="shared" si="5"/>
        <v>0</v>
      </c>
      <c r="F93" s="32" t="str">
        <f>IF(ISNA(LOOKUP(2,1/(Attendance!L102:BN102="Attended"),Attendance!$L$5:$BN$5)),"",LOOKUP(2,1/(Attendance!L102:BN102="Attended"),Attendance!$L$5:$BN$5))</f>
        <v/>
      </c>
      <c r="G93" s="29" t="str">
        <f>IF(ISNA(LOOKUP(2,1/(Attendance!L102:BN102="HalfDay"),Attendance!$L$5:$BN$5)),"",LOOKUP(2,1/(Attendance!L102:BN102="HalfDay"),Attendance!$L$5:$BN$5))</f>
        <v/>
      </c>
      <c r="H93" s="29">
        <f t="shared" si="6"/>
        <v>0</v>
      </c>
      <c r="I93" s="32">
        <f>COUNTIF(Attendance!L102:BN102,"Attended")</f>
        <v>0</v>
      </c>
      <c r="J93" s="29">
        <f>COUNTIF(Attendance!L102:BN102,"HalfDay")</f>
        <v>0</v>
      </c>
      <c r="K93" s="1">
        <f t="shared" si="7"/>
        <v>0</v>
      </c>
      <c r="L93" s="1">
        <f>IF(A93="",0,'Partnership Information'!$E$6-Cumulative!K93)</f>
        <v>0</v>
      </c>
      <c r="M93" s="32">
        <f>INDEX(Attendance!$L$6:$BN$6,E93)</f>
        <v>0</v>
      </c>
      <c r="N93" s="29">
        <f>INDEX(Attendance!$L$6:$BN$6,H93)</f>
        <v>0</v>
      </c>
      <c r="O93" s="29">
        <f t="shared" si="8"/>
        <v>1</v>
      </c>
      <c r="P93" s="33">
        <f t="shared" si="9"/>
        <v>0</v>
      </c>
      <c r="Q93" s="39">
        <f ca="1">IF(ISERROR(K93/'Partnership Information'!$E$6),0,K93/'Partnership Information'!$E$6)</f>
        <v>0</v>
      </c>
      <c r="R93" s="1" t="str">
        <f>IF(A93="","",IF(K93=0,"FLAG",IF('Partnership Information'!$E$6-K93&gt;='Partnership Information'!$B$13,"FLAG","")))</f>
        <v/>
      </c>
    </row>
    <row r="94" spans="1:18" x14ac:dyDescent="0.2">
      <c r="A94" t="str">
        <f>IF(ISBLANK(Attendance!A103),"",Attendance!A103)</f>
        <v/>
      </c>
      <c r="B94" t="str">
        <f>IF(ISBLANK(Attendance!B103),"",Attendance!B103)</f>
        <v/>
      </c>
      <c r="C94" s="32" t="str">
        <f>IF(ISNA(MATCH("Attended",Attendance!L103:BN103,0)),"",MATCH("Attended",Attendance!L103:BN103,0))</f>
        <v/>
      </c>
      <c r="D94" s="29" t="str">
        <f>IF(ISNA(MATCH("HalfDay",Attendance!L103:BN103,0)),"",MATCH("HalfDay",Attendance!L103:BN103,0))</f>
        <v/>
      </c>
      <c r="E94" s="29">
        <f t="shared" si="5"/>
        <v>0</v>
      </c>
      <c r="F94" s="32" t="str">
        <f>IF(ISNA(LOOKUP(2,1/(Attendance!L103:BN103="Attended"),Attendance!$L$5:$BN$5)),"",LOOKUP(2,1/(Attendance!L103:BN103="Attended"),Attendance!$L$5:$BN$5))</f>
        <v/>
      </c>
      <c r="G94" s="29" t="str">
        <f>IF(ISNA(LOOKUP(2,1/(Attendance!L103:BN103="HalfDay"),Attendance!$L$5:$BN$5)),"",LOOKUP(2,1/(Attendance!L103:BN103="HalfDay"),Attendance!$L$5:$BN$5))</f>
        <v/>
      </c>
      <c r="H94" s="29">
        <f t="shared" si="6"/>
        <v>0</v>
      </c>
      <c r="I94" s="32">
        <f>COUNTIF(Attendance!L103:BN103,"Attended")</f>
        <v>0</v>
      </c>
      <c r="J94" s="29">
        <f>COUNTIF(Attendance!L103:BN103,"HalfDay")</f>
        <v>0</v>
      </c>
      <c r="K94" s="1">
        <f t="shared" si="7"/>
        <v>0</v>
      </c>
      <c r="L94" s="1">
        <f>IF(A94="",0,'Partnership Information'!$E$6-Cumulative!K94)</f>
        <v>0</v>
      </c>
      <c r="M94" s="32">
        <f>INDEX(Attendance!$L$6:$BN$6,E94)</f>
        <v>0</v>
      </c>
      <c r="N94" s="29">
        <f>INDEX(Attendance!$L$6:$BN$6,H94)</f>
        <v>0</v>
      </c>
      <c r="O94" s="29">
        <f t="shared" si="8"/>
        <v>1</v>
      </c>
      <c r="P94" s="33">
        <f t="shared" si="9"/>
        <v>0</v>
      </c>
      <c r="Q94" s="39">
        <f ca="1">IF(ISERROR(K94/'Partnership Information'!$E$6),0,K94/'Partnership Information'!$E$6)</f>
        <v>0</v>
      </c>
      <c r="R94" s="1" t="str">
        <f>IF(A94="","",IF(K94=0,"FLAG",IF('Partnership Information'!$E$6-K94&gt;='Partnership Information'!$B$13,"FLAG","")))</f>
        <v/>
      </c>
    </row>
    <row r="95" spans="1:18" x14ac:dyDescent="0.2">
      <c r="A95" t="str">
        <f>IF(ISBLANK(Attendance!A104),"",Attendance!A104)</f>
        <v/>
      </c>
      <c r="B95" t="str">
        <f>IF(ISBLANK(Attendance!B104),"",Attendance!B104)</f>
        <v/>
      </c>
      <c r="C95" s="32" t="str">
        <f>IF(ISNA(MATCH("Attended",Attendance!L104:BN104,0)),"",MATCH("Attended",Attendance!L104:BN104,0))</f>
        <v/>
      </c>
      <c r="D95" s="29" t="str">
        <f>IF(ISNA(MATCH("HalfDay",Attendance!L104:BN104,0)),"",MATCH("HalfDay",Attendance!L104:BN104,0))</f>
        <v/>
      </c>
      <c r="E95" s="29">
        <f t="shared" si="5"/>
        <v>0</v>
      </c>
      <c r="F95" s="32" t="str">
        <f>IF(ISNA(LOOKUP(2,1/(Attendance!L104:BN104="Attended"),Attendance!$L$5:$BN$5)),"",LOOKUP(2,1/(Attendance!L104:BN104="Attended"),Attendance!$L$5:$BN$5))</f>
        <v/>
      </c>
      <c r="G95" s="29" t="str">
        <f>IF(ISNA(LOOKUP(2,1/(Attendance!L104:BN104="HalfDay"),Attendance!$L$5:$BN$5)),"",LOOKUP(2,1/(Attendance!L104:BN104="HalfDay"),Attendance!$L$5:$BN$5))</f>
        <v/>
      </c>
      <c r="H95" s="29">
        <f t="shared" si="6"/>
        <v>0</v>
      </c>
      <c r="I95" s="32">
        <f>COUNTIF(Attendance!L104:BN104,"Attended")</f>
        <v>0</v>
      </c>
      <c r="J95" s="29">
        <f>COUNTIF(Attendance!L104:BN104,"HalfDay")</f>
        <v>0</v>
      </c>
      <c r="K95" s="1">
        <f t="shared" si="7"/>
        <v>0</v>
      </c>
      <c r="L95" s="1">
        <f>IF(A95="",0,'Partnership Information'!$E$6-Cumulative!K95)</f>
        <v>0</v>
      </c>
      <c r="M95" s="32">
        <f>INDEX(Attendance!$L$6:$BN$6,E95)</f>
        <v>0</v>
      </c>
      <c r="N95" s="29">
        <f>INDEX(Attendance!$L$6:$BN$6,H95)</f>
        <v>0</v>
      </c>
      <c r="O95" s="29">
        <f t="shared" si="8"/>
        <v>1</v>
      </c>
      <c r="P95" s="33">
        <f t="shared" si="9"/>
        <v>0</v>
      </c>
      <c r="Q95" s="39">
        <f ca="1">IF(ISERROR(K95/'Partnership Information'!$E$6),0,K95/'Partnership Information'!$E$6)</f>
        <v>0</v>
      </c>
      <c r="R95" s="1" t="str">
        <f>IF(A95="","",IF(K95=0,"FLAG",IF('Partnership Information'!$E$6-K95&gt;='Partnership Information'!$B$13,"FLAG","")))</f>
        <v/>
      </c>
    </row>
    <row r="96" spans="1:18" x14ac:dyDescent="0.2">
      <c r="A96" t="str">
        <f>IF(ISBLANK(Attendance!A105),"",Attendance!A105)</f>
        <v/>
      </c>
      <c r="B96" t="str">
        <f>IF(ISBLANK(Attendance!B105),"",Attendance!B105)</f>
        <v/>
      </c>
      <c r="C96" s="32" t="str">
        <f>IF(ISNA(MATCH("Attended",Attendance!L105:BN105,0)),"",MATCH("Attended",Attendance!L105:BN105,0))</f>
        <v/>
      </c>
      <c r="D96" s="29" t="str">
        <f>IF(ISNA(MATCH("HalfDay",Attendance!L105:BN105,0)),"",MATCH("HalfDay",Attendance!L105:BN105,0))</f>
        <v/>
      </c>
      <c r="E96" s="29">
        <f t="shared" si="5"/>
        <v>0</v>
      </c>
      <c r="F96" s="32" t="str">
        <f>IF(ISNA(LOOKUP(2,1/(Attendance!L105:BN105="Attended"),Attendance!$L$5:$BN$5)),"",LOOKUP(2,1/(Attendance!L105:BN105="Attended"),Attendance!$L$5:$BN$5))</f>
        <v/>
      </c>
      <c r="G96" s="29" t="str">
        <f>IF(ISNA(LOOKUP(2,1/(Attendance!L105:BN105="HalfDay"),Attendance!$L$5:$BN$5)),"",LOOKUP(2,1/(Attendance!L105:BN105="HalfDay"),Attendance!$L$5:$BN$5))</f>
        <v/>
      </c>
      <c r="H96" s="29">
        <f t="shared" si="6"/>
        <v>0</v>
      </c>
      <c r="I96" s="32">
        <f>COUNTIF(Attendance!L105:BN105,"Attended")</f>
        <v>0</v>
      </c>
      <c r="J96" s="29">
        <f>COUNTIF(Attendance!L105:BN105,"HalfDay")</f>
        <v>0</v>
      </c>
      <c r="K96" s="1">
        <f t="shared" si="7"/>
        <v>0</v>
      </c>
      <c r="L96" s="1">
        <f>IF(A96="",0,'Partnership Information'!$E$6-Cumulative!K96)</f>
        <v>0</v>
      </c>
      <c r="M96" s="32">
        <f>INDEX(Attendance!$L$6:$BN$6,E96)</f>
        <v>0</v>
      </c>
      <c r="N96" s="29">
        <f>INDEX(Attendance!$L$6:$BN$6,H96)</f>
        <v>0</v>
      </c>
      <c r="O96" s="29">
        <f t="shared" si="8"/>
        <v>1</v>
      </c>
      <c r="P96" s="33">
        <f t="shared" si="9"/>
        <v>0</v>
      </c>
      <c r="Q96" s="39">
        <f ca="1">IF(ISERROR(K96/'Partnership Information'!$E$6),0,K96/'Partnership Information'!$E$6)</f>
        <v>0</v>
      </c>
      <c r="R96" s="1" t="str">
        <f>IF(A96="","",IF(K96=0,"FLAG",IF('Partnership Information'!$E$6-K96&gt;='Partnership Information'!$B$13,"FLAG","")))</f>
        <v/>
      </c>
    </row>
    <row r="97" spans="1:18" x14ac:dyDescent="0.2">
      <c r="A97" t="str">
        <f>IF(ISBLANK(Attendance!A106),"",Attendance!A106)</f>
        <v/>
      </c>
      <c r="B97" t="str">
        <f>IF(ISBLANK(Attendance!B106),"",Attendance!B106)</f>
        <v/>
      </c>
      <c r="C97" s="32" t="str">
        <f>IF(ISNA(MATCH("Attended",Attendance!L106:BN106,0)),"",MATCH("Attended",Attendance!L106:BN106,0))</f>
        <v/>
      </c>
      <c r="D97" s="29" t="str">
        <f>IF(ISNA(MATCH("HalfDay",Attendance!L106:BN106,0)),"",MATCH("HalfDay",Attendance!L106:BN106,0))</f>
        <v/>
      </c>
      <c r="E97" s="29">
        <f t="shared" si="5"/>
        <v>0</v>
      </c>
      <c r="F97" s="32" t="str">
        <f>IF(ISNA(LOOKUP(2,1/(Attendance!L106:BN106="Attended"),Attendance!$L$5:$BN$5)),"",LOOKUP(2,1/(Attendance!L106:BN106="Attended"),Attendance!$L$5:$BN$5))</f>
        <v/>
      </c>
      <c r="G97" s="29" t="str">
        <f>IF(ISNA(LOOKUP(2,1/(Attendance!L106:BN106="HalfDay"),Attendance!$L$5:$BN$5)),"",LOOKUP(2,1/(Attendance!L106:BN106="HalfDay"),Attendance!$L$5:$BN$5))</f>
        <v/>
      </c>
      <c r="H97" s="29">
        <f t="shared" si="6"/>
        <v>0</v>
      </c>
      <c r="I97" s="32">
        <f>COUNTIF(Attendance!L106:BN106,"Attended")</f>
        <v>0</v>
      </c>
      <c r="J97" s="29">
        <f>COUNTIF(Attendance!L106:BN106,"HalfDay")</f>
        <v>0</v>
      </c>
      <c r="K97" s="1">
        <f t="shared" si="7"/>
        <v>0</v>
      </c>
      <c r="L97" s="1">
        <f>IF(A97="",0,'Partnership Information'!$E$6-Cumulative!K97)</f>
        <v>0</v>
      </c>
      <c r="M97" s="32">
        <f>INDEX(Attendance!$L$6:$BN$6,E97)</f>
        <v>0</v>
      </c>
      <c r="N97" s="29">
        <f>INDEX(Attendance!$L$6:$BN$6,H97)</f>
        <v>0</v>
      </c>
      <c r="O97" s="29">
        <f t="shared" si="8"/>
        <v>1</v>
      </c>
      <c r="P97" s="33">
        <f t="shared" si="9"/>
        <v>0</v>
      </c>
      <c r="Q97" s="39">
        <f ca="1">IF(ISERROR(K97/'Partnership Information'!$E$6),0,K97/'Partnership Information'!$E$6)</f>
        <v>0</v>
      </c>
      <c r="R97" s="1" t="str">
        <f>IF(A97="","",IF(K97=0,"FLAG",IF('Partnership Information'!$E$6-K97&gt;='Partnership Information'!$B$13,"FLAG","")))</f>
        <v/>
      </c>
    </row>
    <row r="98" spans="1:18" x14ac:dyDescent="0.2">
      <c r="A98" t="str">
        <f>IF(ISBLANK(Attendance!A107),"",Attendance!A107)</f>
        <v/>
      </c>
      <c r="B98" t="str">
        <f>IF(ISBLANK(Attendance!B107),"",Attendance!B107)</f>
        <v/>
      </c>
      <c r="C98" s="32" t="str">
        <f>IF(ISNA(MATCH("Attended",Attendance!L107:BN107,0)),"",MATCH("Attended",Attendance!L107:BN107,0))</f>
        <v/>
      </c>
      <c r="D98" s="29" t="str">
        <f>IF(ISNA(MATCH("HalfDay",Attendance!L107:BN107,0)),"",MATCH("HalfDay",Attendance!L107:BN107,0))</f>
        <v/>
      </c>
      <c r="E98" s="29">
        <f t="shared" ref="E98:E161" si="10">MIN(C98:D98)</f>
        <v>0</v>
      </c>
      <c r="F98" s="32" t="str">
        <f>IF(ISNA(LOOKUP(2,1/(Attendance!L107:BN107="Attended"),Attendance!$L$5:$BN$5)),"",LOOKUP(2,1/(Attendance!L107:BN107="Attended"),Attendance!$L$5:$BN$5))</f>
        <v/>
      </c>
      <c r="G98" s="29" t="str">
        <f>IF(ISNA(LOOKUP(2,1/(Attendance!L107:BN107="HalfDay"),Attendance!$L$5:$BN$5)),"",LOOKUP(2,1/(Attendance!L107:BN107="HalfDay"),Attendance!$L$5:$BN$5))</f>
        <v/>
      </c>
      <c r="H98" s="29">
        <f t="shared" ref="H98:H161" si="11">MAX(F98:G98)</f>
        <v>0</v>
      </c>
      <c r="I98" s="32">
        <f>COUNTIF(Attendance!L107:BN107,"Attended")</f>
        <v>0</v>
      </c>
      <c r="J98" s="29">
        <f>COUNTIF(Attendance!L107:BN107,"HalfDay")</f>
        <v>0</v>
      </c>
      <c r="K98" s="1">
        <f t="shared" ref="K98:K161" si="12">I98+J98*0.5</f>
        <v>0</v>
      </c>
      <c r="L98" s="1">
        <f>IF(A98="",0,'Partnership Information'!$E$6-Cumulative!K98)</f>
        <v>0</v>
      </c>
      <c r="M98" s="32">
        <f>INDEX(Attendance!$L$6:$BN$6,E98)</f>
        <v>0</v>
      </c>
      <c r="N98" s="29">
        <f>INDEX(Attendance!$L$6:$BN$6,H98)</f>
        <v>0</v>
      </c>
      <c r="O98" s="29">
        <f t="shared" ref="O98:O161" si="13">N98-M98+1</f>
        <v>1</v>
      </c>
      <c r="P98" s="33">
        <f t="shared" ref="P98:P161" si="14">K98/O98</f>
        <v>0</v>
      </c>
      <c r="Q98" s="39">
        <f ca="1">IF(ISERROR(K98/'Partnership Information'!$E$6),0,K98/'Partnership Information'!$E$6)</f>
        <v>0</v>
      </c>
      <c r="R98" s="1" t="str">
        <f>IF(A98="","",IF(K98=0,"FLAG",IF('Partnership Information'!$E$6-K98&gt;='Partnership Information'!$B$13,"FLAG","")))</f>
        <v/>
      </c>
    </row>
    <row r="99" spans="1:18" x14ac:dyDescent="0.2">
      <c r="A99" t="str">
        <f>IF(ISBLANK(Attendance!A108),"",Attendance!A108)</f>
        <v/>
      </c>
      <c r="B99" t="str">
        <f>IF(ISBLANK(Attendance!B108),"",Attendance!B108)</f>
        <v/>
      </c>
      <c r="C99" s="32" t="str">
        <f>IF(ISNA(MATCH("Attended",Attendance!L108:BN108,0)),"",MATCH("Attended",Attendance!L108:BN108,0))</f>
        <v/>
      </c>
      <c r="D99" s="29" t="str">
        <f>IF(ISNA(MATCH("HalfDay",Attendance!L108:BN108,0)),"",MATCH("HalfDay",Attendance!L108:BN108,0))</f>
        <v/>
      </c>
      <c r="E99" s="29">
        <f t="shared" si="10"/>
        <v>0</v>
      </c>
      <c r="F99" s="32" t="str">
        <f>IF(ISNA(LOOKUP(2,1/(Attendance!L108:BN108="Attended"),Attendance!$L$5:$BN$5)),"",LOOKUP(2,1/(Attendance!L108:BN108="Attended"),Attendance!$L$5:$BN$5))</f>
        <v/>
      </c>
      <c r="G99" s="29" t="str">
        <f>IF(ISNA(LOOKUP(2,1/(Attendance!L108:BN108="HalfDay"),Attendance!$L$5:$BN$5)),"",LOOKUP(2,1/(Attendance!L108:BN108="HalfDay"),Attendance!$L$5:$BN$5))</f>
        <v/>
      </c>
      <c r="H99" s="29">
        <f t="shared" si="11"/>
        <v>0</v>
      </c>
      <c r="I99" s="32">
        <f>COUNTIF(Attendance!L108:BN108,"Attended")</f>
        <v>0</v>
      </c>
      <c r="J99" s="29">
        <f>COUNTIF(Attendance!L108:BN108,"HalfDay")</f>
        <v>0</v>
      </c>
      <c r="K99" s="1">
        <f t="shared" si="12"/>
        <v>0</v>
      </c>
      <c r="L99" s="1">
        <f>IF(A99="",0,'Partnership Information'!$E$6-Cumulative!K99)</f>
        <v>0</v>
      </c>
      <c r="M99" s="32">
        <f>INDEX(Attendance!$L$6:$BN$6,E99)</f>
        <v>0</v>
      </c>
      <c r="N99" s="29">
        <f>INDEX(Attendance!$L$6:$BN$6,H99)</f>
        <v>0</v>
      </c>
      <c r="O99" s="29">
        <f t="shared" si="13"/>
        <v>1</v>
      </c>
      <c r="P99" s="33">
        <f t="shared" si="14"/>
        <v>0</v>
      </c>
      <c r="Q99" s="39">
        <f ca="1">IF(ISERROR(K99/'Partnership Information'!$E$6),0,K99/'Partnership Information'!$E$6)</f>
        <v>0</v>
      </c>
      <c r="R99" s="1" t="str">
        <f>IF(A99="","",IF(K99=0,"FLAG",IF('Partnership Information'!$E$6-K99&gt;='Partnership Information'!$B$13,"FLAG","")))</f>
        <v/>
      </c>
    </row>
    <row r="100" spans="1:18" x14ac:dyDescent="0.2">
      <c r="A100" t="str">
        <f>IF(ISBLANK(Attendance!A109),"",Attendance!A109)</f>
        <v/>
      </c>
      <c r="B100" t="str">
        <f>IF(ISBLANK(Attendance!B109),"",Attendance!B109)</f>
        <v/>
      </c>
      <c r="C100" s="32" t="str">
        <f>IF(ISNA(MATCH("Attended",Attendance!L109:BN109,0)),"",MATCH("Attended",Attendance!L109:BN109,0))</f>
        <v/>
      </c>
      <c r="D100" s="29" t="str">
        <f>IF(ISNA(MATCH("HalfDay",Attendance!L109:BN109,0)),"",MATCH("HalfDay",Attendance!L109:BN109,0))</f>
        <v/>
      </c>
      <c r="E100" s="29">
        <f t="shared" si="10"/>
        <v>0</v>
      </c>
      <c r="F100" s="32" t="str">
        <f>IF(ISNA(LOOKUP(2,1/(Attendance!L109:BN109="Attended"),Attendance!$L$5:$BN$5)),"",LOOKUP(2,1/(Attendance!L109:BN109="Attended"),Attendance!$L$5:$BN$5))</f>
        <v/>
      </c>
      <c r="G100" s="29" t="str">
        <f>IF(ISNA(LOOKUP(2,1/(Attendance!L109:BN109="HalfDay"),Attendance!$L$5:$BN$5)),"",LOOKUP(2,1/(Attendance!L109:BN109="HalfDay"),Attendance!$L$5:$BN$5))</f>
        <v/>
      </c>
      <c r="H100" s="29">
        <f t="shared" si="11"/>
        <v>0</v>
      </c>
      <c r="I100" s="32">
        <f>COUNTIF(Attendance!L109:BN109,"Attended")</f>
        <v>0</v>
      </c>
      <c r="J100" s="29">
        <f>COUNTIF(Attendance!L109:BN109,"HalfDay")</f>
        <v>0</v>
      </c>
      <c r="K100" s="1">
        <f t="shared" si="12"/>
        <v>0</v>
      </c>
      <c r="L100" s="1">
        <f>IF(A100="",0,'Partnership Information'!$E$6-Cumulative!K100)</f>
        <v>0</v>
      </c>
      <c r="M100" s="32">
        <f>INDEX(Attendance!$L$6:$BN$6,E100)</f>
        <v>0</v>
      </c>
      <c r="N100" s="29">
        <f>INDEX(Attendance!$L$6:$BN$6,H100)</f>
        <v>0</v>
      </c>
      <c r="O100" s="29">
        <f t="shared" si="13"/>
        <v>1</v>
      </c>
      <c r="P100" s="33">
        <f t="shared" si="14"/>
        <v>0</v>
      </c>
      <c r="Q100" s="39">
        <f ca="1">IF(ISERROR(K100/'Partnership Information'!$E$6),0,K100/'Partnership Information'!$E$6)</f>
        <v>0</v>
      </c>
      <c r="R100" s="1" t="str">
        <f>IF(A100="","",IF(K100=0,"FLAG",IF('Partnership Information'!$E$6-K100&gt;='Partnership Information'!$B$13,"FLAG","")))</f>
        <v/>
      </c>
    </row>
    <row r="101" spans="1:18" x14ac:dyDescent="0.2">
      <c r="A101" t="str">
        <f>IF(ISBLANK(Attendance!A110),"",Attendance!A110)</f>
        <v/>
      </c>
      <c r="B101" t="str">
        <f>IF(ISBLANK(Attendance!B110),"",Attendance!B110)</f>
        <v/>
      </c>
      <c r="C101" s="32" t="str">
        <f>IF(ISNA(MATCH("Attended",Attendance!L110:BN110,0)),"",MATCH("Attended",Attendance!L110:BN110,0))</f>
        <v/>
      </c>
      <c r="D101" s="29" t="str">
        <f>IF(ISNA(MATCH("HalfDay",Attendance!L110:BN110,0)),"",MATCH("HalfDay",Attendance!L110:BN110,0))</f>
        <v/>
      </c>
      <c r="E101" s="29">
        <f t="shared" si="10"/>
        <v>0</v>
      </c>
      <c r="F101" s="32" t="str">
        <f>IF(ISNA(LOOKUP(2,1/(Attendance!L110:BN110="Attended"),Attendance!$L$5:$BN$5)),"",LOOKUP(2,1/(Attendance!L110:BN110="Attended"),Attendance!$L$5:$BN$5))</f>
        <v/>
      </c>
      <c r="G101" s="29" t="str">
        <f>IF(ISNA(LOOKUP(2,1/(Attendance!L110:BN110="HalfDay"),Attendance!$L$5:$BN$5)),"",LOOKUP(2,1/(Attendance!L110:BN110="HalfDay"),Attendance!$L$5:$BN$5))</f>
        <v/>
      </c>
      <c r="H101" s="29">
        <f t="shared" si="11"/>
        <v>0</v>
      </c>
      <c r="I101" s="32">
        <f>COUNTIF(Attendance!L110:BN110,"Attended")</f>
        <v>0</v>
      </c>
      <c r="J101" s="29">
        <f>COUNTIF(Attendance!L110:BN110,"HalfDay")</f>
        <v>0</v>
      </c>
      <c r="K101" s="1">
        <f t="shared" si="12"/>
        <v>0</v>
      </c>
      <c r="L101" s="1">
        <f>IF(A101="",0,'Partnership Information'!$E$6-Cumulative!K101)</f>
        <v>0</v>
      </c>
      <c r="M101" s="32">
        <f>INDEX(Attendance!$L$6:$BN$6,E101)</f>
        <v>0</v>
      </c>
      <c r="N101" s="29">
        <f>INDEX(Attendance!$L$6:$BN$6,H101)</f>
        <v>0</v>
      </c>
      <c r="O101" s="29">
        <f t="shared" si="13"/>
        <v>1</v>
      </c>
      <c r="P101" s="33">
        <f t="shared" si="14"/>
        <v>0</v>
      </c>
      <c r="Q101" s="39">
        <f ca="1">IF(ISERROR(K101/'Partnership Information'!$E$6),0,K101/'Partnership Information'!$E$6)</f>
        <v>0</v>
      </c>
      <c r="R101" s="1" t="str">
        <f>IF(A101="","",IF(K101=0,"FLAG",IF('Partnership Information'!$E$6-K101&gt;='Partnership Information'!$B$13,"FLAG","")))</f>
        <v/>
      </c>
    </row>
    <row r="102" spans="1:18" x14ac:dyDescent="0.2">
      <c r="A102" t="str">
        <f>IF(ISBLANK(Attendance!A111),"",Attendance!A111)</f>
        <v/>
      </c>
      <c r="B102" t="str">
        <f>IF(ISBLANK(Attendance!B111),"",Attendance!B111)</f>
        <v/>
      </c>
      <c r="C102" s="32" t="str">
        <f>IF(ISNA(MATCH("Attended",Attendance!L111:BN111,0)),"",MATCH("Attended",Attendance!L111:BN111,0))</f>
        <v/>
      </c>
      <c r="D102" s="29" t="str">
        <f>IF(ISNA(MATCH("HalfDay",Attendance!L111:BN111,0)),"",MATCH("HalfDay",Attendance!L111:BN111,0))</f>
        <v/>
      </c>
      <c r="E102" s="29">
        <f t="shared" si="10"/>
        <v>0</v>
      </c>
      <c r="F102" s="32" t="str">
        <f>IF(ISNA(LOOKUP(2,1/(Attendance!L111:BN111="Attended"),Attendance!$L$5:$BN$5)),"",LOOKUP(2,1/(Attendance!L111:BN111="Attended"),Attendance!$L$5:$BN$5))</f>
        <v/>
      </c>
      <c r="G102" s="29" t="str">
        <f>IF(ISNA(LOOKUP(2,1/(Attendance!L111:BN111="HalfDay"),Attendance!$L$5:$BN$5)),"",LOOKUP(2,1/(Attendance!L111:BN111="HalfDay"),Attendance!$L$5:$BN$5))</f>
        <v/>
      </c>
      <c r="H102" s="29">
        <f t="shared" si="11"/>
        <v>0</v>
      </c>
      <c r="I102" s="32">
        <f>COUNTIF(Attendance!L111:BN111,"Attended")</f>
        <v>0</v>
      </c>
      <c r="J102" s="29">
        <f>COUNTIF(Attendance!L111:BN111,"HalfDay")</f>
        <v>0</v>
      </c>
      <c r="K102" s="1">
        <f t="shared" si="12"/>
        <v>0</v>
      </c>
      <c r="L102" s="1">
        <f>IF(A102="",0,'Partnership Information'!$E$6-Cumulative!K102)</f>
        <v>0</v>
      </c>
      <c r="M102" s="32">
        <f>INDEX(Attendance!$L$6:$BN$6,E102)</f>
        <v>0</v>
      </c>
      <c r="N102" s="29">
        <f>INDEX(Attendance!$L$6:$BN$6,H102)</f>
        <v>0</v>
      </c>
      <c r="O102" s="29">
        <f t="shared" si="13"/>
        <v>1</v>
      </c>
      <c r="P102" s="33">
        <f t="shared" si="14"/>
        <v>0</v>
      </c>
      <c r="Q102" s="39">
        <f ca="1">IF(ISERROR(K102/'Partnership Information'!$E$6),0,K102/'Partnership Information'!$E$6)</f>
        <v>0</v>
      </c>
      <c r="R102" s="1" t="str">
        <f>IF(A102="","",IF(K102=0,"FLAG",IF('Partnership Information'!$E$6-K102&gt;='Partnership Information'!$B$13,"FLAG","")))</f>
        <v/>
      </c>
    </row>
    <row r="103" spans="1:18" x14ac:dyDescent="0.2">
      <c r="A103" t="str">
        <f>IF(ISBLANK(Attendance!A112),"",Attendance!A112)</f>
        <v/>
      </c>
      <c r="B103" t="str">
        <f>IF(ISBLANK(Attendance!B112),"",Attendance!B112)</f>
        <v/>
      </c>
      <c r="C103" s="32" t="str">
        <f>IF(ISNA(MATCH("Attended",Attendance!L112:BN112,0)),"",MATCH("Attended",Attendance!L112:BN112,0))</f>
        <v/>
      </c>
      <c r="D103" s="29" t="str">
        <f>IF(ISNA(MATCH("HalfDay",Attendance!L112:BN112,0)),"",MATCH("HalfDay",Attendance!L112:BN112,0))</f>
        <v/>
      </c>
      <c r="E103" s="29">
        <f t="shared" si="10"/>
        <v>0</v>
      </c>
      <c r="F103" s="32" t="str">
        <f>IF(ISNA(LOOKUP(2,1/(Attendance!L112:BN112="Attended"),Attendance!$L$5:$BN$5)),"",LOOKUP(2,1/(Attendance!L112:BN112="Attended"),Attendance!$L$5:$BN$5))</f>
        <v/>
      </c>
      <c r="G103" s="29" t="str">
        <f>IF(ISNA(LOOKUP(2,1/(Attendance!L112:BN112="HalfDay"),Attendance!$L$5:$BN$5)),"",LOOKUP(2,1/(Attendance!L112:BN112="HalfDay"),Attendance!$L$5:$BN$5))</f>
        <v/>
      </c>
      <c r="H103" s="29">
        <f t="shared" si="11"/>
        <v>0</v>
      </c>
      <c r="I103" s="32">
        <f>COUNTIF(Attendance!L112:BN112,"Attended")</f>
        <v>0</v>
      </c>
      <c r="J103" s="29">
        <f>COUNTIF(Attendance!L112:BN112,"HalfDay")</f>
        <v>0</v>
      </c>
      <c r="K103" s="1">
        <f t="shared" si="12"/>
        <v>0</v>
      </c>
      <c r="L103" s="1">
        <f>IF(A103="",0,'Partnership Information'!$E$6-Cumulative!K103)</f>
        <v>0</v>
      </c>
      <c r="M103" s="32">
        <f>INDEX(Attendance!$L$6:$BN$6,E103)</f>
        <v>0</v>
      </c>
      <c r="N103" s="29">
        <f>INDEX(Attendance!$L$6:$BN$6,H103)</f>
        <v>0</v>
      </c>
      <c r="O103" s="29">
        <f t="shared" si="13"/>
        <v>1</v>
      </c>
      <c r="P103" s="33">
        <f t="shared" si="14"/>
        <v>0</v>
      </c>
      <c r="Q103" s="39">
        <f ca="1">IF(ISERROR(K103/'Partnership Information'!$E$6),0,K103/'Partnership Information'!$E$6)</f>
        <v>0</v>
      </c>
      <c r="R103" s="1" t="str">
        <f>IF(A103="","",IF(K103=0,"FLAG",IF('Partnership Information'!$E$6-K103&gt;='Partnership Information'!$B$13,"FLAG","")))</f>
        <v/>
      </c>
    </row>
    <row r="104" spans="1:18" x14ac:dyDescent="0.2">
      <c r="A104" t="str">
        <f>IF(ISBLANK(Attendance!A113),"",Attendance!A113)</f>
        <v/>
      </c>
      <c r="B104" t="str">
        <f>IF(ISBLANK(Attendance!B113),"",Attendance!B113)</f>
        <v/>
      </c>
      <c r="C104" s="32" t="str">
        <f>IF(ISNA(MATCH("Attended",Attendance!L113:BN113,0)),"",MATCH("Attended",Attendance!L113:BN113,0))</f>
        <v/>
      </c>
      <c r="D104" s="29" t="str">
        <f>IF(ISNA(MATCH("HalfDay",Attendance!L113:BN113,0)),"",MATCH("HalfDay",Attendance!L113:BN113,0))</f>
        <v/>
      </c>
      <c r="E104" s="29">
        <f t="shared" si="10"/>
        <v>0</v>
      </c>
      <c r="F104" s="32" t="str">
        <f>IF(ISNA(LOOKUP(2,1/(Attendance!L113:BN113="Attended"),Attendance!$L$5:$BN$5)),"",LOOKUP(2,1/(Attendance!L113:BN113="Attended"),Attendance!$L$5:$BN$5))</f>
        <v/>
      </c>
      <c r="G104" s="29" t="str">
        <f>IF(ISNA(LOOKUP(2,1/(Attendance!L113:BN113="HalfDay"),Attendance!$L$5:$BN$5)),"",LOOKUP(2,1/(Attendance!L113:BN113="HalfDay"),Attendance!$L$5:$BN$5))</f>
        <v/>
      </c>
      <c r="H104" s="29">
        <f t="shared" si="11"/>
        <v>0</v>
      </c>
      <c r="I104" s="32">
        <f>COUNTIF(Attendance!L113:BN113,"Attended")</f>
        <v>0</v>
      </c>
      <c r="J104" s="29">
        <f>COUNTIF(Attendance!L113:BN113,"HalfDay")</f>
        <v>0</v>
      </c>
      <c r="K104" s="1">
        <f t="shared" si="12"/>
        <v>0</v>
      </c>
      <c r="L104" s="1">
        <f>IF(A104="",0,'Partnership Information'!$E$6-Cumulative!K104)</f>
        <v>0</v>
      </c>
      <c r="M104" s="32">
        <f>INDEX(Attendance!$L$6:$BN$6,E104)</f>
        <v>0</v>
      </c>
      <c r="N104" s="29">
        <f>INDEX(Attendance!$L$6:$BN$6,H104)</f>
        <v>0</v>
      </c>
      <c r="O104" s="29">
        <f t="shared" si="13"/>
        <v>1</v>
      </c>
      <c r="P104" s="33">
        <f t="shared" si="14"/>
        <v>0</v>
      </c>
      <c r="Q104" s="39">
        <f ca="1">IF(ISERROR(K104/'Partnership Information'!$E$6),0,K104/'Partnership Information'!$E$6)</f>
        <v>0</v>
      </c>
      <c r="R104" s="1" t="str">
        <f>IF(A104="","",IF(K104=0,"FLAG",IF('Partnership Information'!$E$6-K104&gt;='Partnership Information'!$B$13,"FLAG","")))</f>
        <v/>
      </c>
    </row>
    <row r="105" spans="1:18" x14ac:dyDescent="0.2">
      <c r="A105" t="str">
        <f>IF(ISBLANK(Attendance!A114),"",Attendance!A114)</f>
        <v/>
      </c>
      <c r="B105" t="str">
        <f>IF(ISBLANK(Attendance!B114),"",Attendance!B114)</f>
        <v/>
      </c>
      <c r="C105" s="32" t="str">
        <f>IF(ISNA(MATCH("Attended",Attendance!L114:BN114,0)),"",MATCH("Attended",Attendance!L114:BN114,0))</f>
        <v/>
      </c>
      <c r="D105" s="29" t="str">
        <f>IF(ISNA(MATCH("HalfDay",Attendance!L114:BN114,0)),"",MATCH("HalfDay",Attendance!L114:BN114,0))</f>
        <v/>
      </c>
      <c r="E105" s="29">
        <f t="shared" si="10"/>
        <v>0</v>
      </c>
      <c r="F105" s="32" t="str">
        <f>IF(ISNA(LOOKUP(2,1/(Attendance!L114:BN114="Attended"),Attendance!$L$5:$BN$5)),"",LOOKUP(2,1/(Attendance!L114:BN114="Attended"),Attendance!$L$5:$BN$5))</f>
        <v/>
      </c>
      <c r="G105" s="29" t="str">
        <f>IF(ISNA(LOOKUP(2,1/(Attendance!L114:BN114="HalfDay"),Attendance!$L$5:$BN$5)),"",LOOKUP(2,1/(Attendance!L114:BN114="HalfDay"),Attendance!$L$5:$BN$5))</f>
        <v/>
      </c>
      <c r="H105" s="29">
        <f t="shared" si="11"/>
        <v>0</v>
      </c>
      <c r="I105" s="32">
        <f>COUNTIF(Attendance!L114:BN114,"Attended")</f>
        <v>0</v>
      </c>
      <c r="J105" s="29">
        <f>COUNTIF(Attendance!L114:BN114,"HalfDay")</f>
        <v>0</v>
      </c>
      <c r="K105" s="1">
        <f t="shared" si="12"/>
        <v>0</v>
      </c>
      <c r="L105" s="1">
        <f>IF(A105="",0,'Partnership Information'!$E$6-Cumulative!K105)</f>
        <v>0</v>
      </c>
      <c r="M105" s="32">
        <f>INDEX(Attendance!$L$6:$BN$6,E105)</f>
        <v>0</v>
      </c>
      <c r="N105" s="29">
        <f>INDEX(Attendance!$L$6:$BN$6,H105)</f>
        <v>0</v>
      </c>
      <c r="O105" s="29">
        <f t="shared" si="13"/>
        <v>1</v>
      </c>
      <c r="P105" s="33">
        <f t="shared" si="14"/>
        <v>0</v>
      </c>
      <c r="Q105" s="39">
        <f ca="1">IF(ISERROR(K105/'Partnership Information'!$E$6),0,K105/'Partnership Information'!$E$6)</f>
        <v>0</v>
      </c>
      <c r="R105" s="1" t="str">
        <f>IF(A105="","",IF(K105=0,"FLAG",IF('Partnership Information'!$E$6-K105&gt;='Partnership Information'!$B$13,"FLAG","")))</f>
        <v/>
      </c>
    </row>
    <row r="106" spans="1:18" x14ac:dyDescent="0.2">
      <c r="A106" t="str">
        <f>IF(ISBLANK(Attendance!A115),"",Attendance!A115)</f>
        <v/>
      </c>
      <c r="B106" t="str">
        <f>IF(ISBLANK(Attendance!B115),"",Attendance!B115)</f>
        <v/>
      </c>
      <c r="C106" s="32" t="str">
        <f>IF(ISNA(MATCH("Attended",Attendance!L115:BN115,0)),"",MATCH("Attended",Attendance!L115:BN115,0))</f>
        <v/>
      </c>
      <c r="D106" s="29" t="str">
        <f>IF(ISNA(MATCH("HalfDay",Attendance!L115:BN115,0)),"",MATCH("HalfDay",Attendance!L115:BN115,0))</f>
        <v/>
      </c>
      <c r="E106" s="29">
        <f t="shared" si="10"/>
        <v>0</v>
      </c>
      <c r="F106" s="32" t="str">
        <f>IF(ISNA(LOOKUP(2,1/(Attendance!L115:BN115="Attended"),Attendance!$L$5:$BN$5)),"",LOOKUP(2,1/(Attendance!L115:BN115="Attended"),Attendance!$L$5:$BN$5))</f>
        <v/>
      </c>
      <c r="G106" s="29" t="str">
        <f>IF(ISNA(LOOKUP(2,1/(Attendance!L115:BN115="HalfDay"),Attendance!$L$5:$BN$5)),"",LOOKUP(2,1/(Attendance!L115:BN115="HalfDay"),Attendance!$L$5:$BN$5))</f>
        <v/>
      </c>
      <c r="H106" s="29">
        <f t="shared" si="11"/>
        <v>0</v>
      </c>
      <c r="I106" s="32">
        <f>COUNTIF(Attendance!L115:BN115,"Attended")</f>
        <v>0</v>
      </c>
      <c r="J106" s="29">
        <f>COUNTIF(Attendance!L115:BN115,"HalfDay")</f>
        <v>0</v>
      </c>
      <c r="K106" s="1">
        <f t="shared" si="12"/>
        <v>0</v>
      </c>
      <c r="L106" s="1">
        <f>IF(A106="",0,'Partnership Information'!$E$6-Cumulative!K106)</f>
        <v>0</v>
      </c>
      <c r="M106" s="32">
        <f>INDEX(Attendance!$L$6:$BN$6,E106)</f>
        <v>0</v>
      </c>
      <c r="N106" s="29">
        <f>INDEX(Attendance!$L$6:$BN$6,H106)</f>
        <v>0</v>
      </c>
      <c r="O106" s="29">
        <f t="shared" si="13"/>
        <v>1</v>
      </c>
      <c r="P106" s="33">
        <f t="shared" si="14"/>
        <v>0</v>
      </c>
      <c r="Q106" s="39">
        <f ca="1">IF(ISERROR(K106/'Partnership Information'!$E$6),0,K106/'Partnership Information'!$E$6)</f>
        <v>0</v>
      </c>
      <c r="R106" s="1" t="str">
        <f>IF(A106="","",IF(K106=0,"FLAG",IF('Partnership Information'!$E$6-K106&gt;='Partnership Information'!$B$13,"FLAG","")))</f>
        <v/>
      </c>
    </row>
    <row r="107" spans="1:18" x14ac:dyDescent="0.2">
      <c r="A107" t="str">
        <f>IF(ISBLANK(Attendance!A116),"",Attendance!A116)</f>
        <v/>
      </c>
      <c r="B107" t="str">
        <f>IF(ISBLANK(Attendance!B116),"",Attendance!B116)</f>
        <v/>
      </c>
      <c r="C107" s="32" t="str">
        <f>IF(ISNA(MATCH("Attended",Attendance!L116:BN116,0)),"",MATCH("Attended",Attendance!L116:BN116,0))</f>
        <v/>
      </c>
      <c r="D107" s="29" t="str">
        <f>IF(ISNA(MATCH("HalfDay",Attendance!L116:BN116,0)),"",MATCH("HalfDay",Attendance!L116:BN116,0))</f>
        <v/>
      </c>
      <c r="E107" s="29">
        <f t="shared" si="10"/>
        <v>0</v>
      </c>
      <c r="F107" s="32" t="str">
        <f>IF(ISNA(LOOKUP(2,1/(Attendance!L116:BN116="Attended"),Attendance!$L$5:$BN$5)),"",LOOKUP(2,1/(Attendance!L116:BN116="Attended"),Attendance!$L$5:$BN$5))</f>
        <v/>
      </c>
      <c r="G107" s="29" t="str">
        <f>IF(ISNA(LOOKUP(2,1/(Attendance!L116:BN116="HalfDay"),Attendance!$L$5:$BN$5)),"",LOOKUP(2,1/(Attendance!L116:BN116="HalfDay"),Attendance!$L$5:$BN$5))</f>
        <v/>
      </c>
      <c r="H107" s="29">
        <f t="shared" si="11"/>
        <v>0</v>
      </c>
      <c r="I107" s="32">
        <f>COUNTIF(Attendance!L116:BN116,"Attended")</f>
        <v>0</v>
      </c>
      <c r="J107" s="29">
        <f>COUNTIF(Attendance!L116:BN116,"HalfDay")</f>
        <v>0</v>
      </c>
      <c r="K107" s="1">
        <f t="shared" si="12"/>
        <v>0</v>
      </c>
      <c r="L107" s="1">
        <f>IF(A107="",0,'Partnership Information'!$E$6-Cumulative!K107)</f>
        <v>0</v>
      </c>
      <c r="M107" s="32">
        <f>INDEX(Attendance!$L$6:$BN$6,E107)</f>
        <v>0</v>
      </c>
      <c r="N107" s="29">
        <f>INDEX(Attendance!$L$6:$BN$6,H107)</f>
        <v>0</v>
      </c>
      <c r="O107" s="29">
        <f t="shared" si="13"/>
        <v>1</v>
      </c>
      <c r="P107" s="33">
        <f t="shared" si="14"/>
        <v>0</v>
      </c>
      <c r="Q107" s="39">
        <f ca="1">IF(ISERROR(K107/'Partnership Information'!$E$6),0,K107/'Partnership Information'!$E$6)</f>
        <v>0</v>
      </c>
      <c r="R107" s="1" t="str">
        <f>IF(A107="","",IF(K107=0,"FLAG",IF('Partnership Information'!$E$6-K107&gt;='Partnership Information'!$B$13,"FLAG","")))</f>
        <v/>
      </c>
    </row>
    <row r="108" spans="1:18" x14ac:dyDescent="0.2">
      <c r="A108" t="str">
        <f>IF(ISBLANK(Attendance!A117),"",Attendance!A117)</f>
        <v/>
      </c>
      <c r="B108" t="str">
        <f>IF(ISBLANK(Attendance!B117),"",Attendance!B117)</f>
        <v/>
      </c>
      <c r="C108" s="32" t="str">
        <f>IF(ISNA(MATCH("Attended",Attendance!L117:BN117,0)),"",MATCH("Attended",Attendance!L117:BN117,0))</f>
        <v/>
      </c>
      <c r="D108" s="29" t="str">
        <f>IF(ISNA(MATCH("HalfDay",Attendance!L117:BN117,0)),"",MATCH("HalfDay",Attendance!L117:BN117,0))</f>
        <v/>
      </c>
      <c r="E108" s="29">
        <f t="shared" si="10"/>
        <v>0</v>
      </c>
      <c r="F108" s="32" t="str">
        <f>IF(ISNA(LOOKUP(2,1/(Attendance!L117:BN117="Attended"),Attendance!$L$5:$BN$5)),"",LOOKUP(2,1/(Attendance!L117:BN117="Attended"),Attendance!$L$5:$BN$5))</f>
        <v/>
      </c>
      <c r="G108" s="29" t="str">
        <f>IF(ISNA(LOOKUP(2,1/(Attendance!L117:BN117="HalfDay"),Attendance!$L$5:$BN$5)),"",LOOKUP(2,1/(Attendance!L117:BN117="HalfDay"),Attendance!$L$5:$BN$5))</f>
        <v/>
      </c>
      <c r="H108" s="29">
        <f t="shared" si="11"/>
        <v>0</v>
      </c>
      <c r="I108" s="32">
        <f>COUNTIF(Attendance!L117:BN117,"Attended")</f>
        <v>0</v>
      </c>
      <c r="J108" s="29">
        <f>COUNTIF(Attendance!L117:BN117,"HalfDay")</f>
        <v>0</v>
      </c>
      <c r="K108" s="1">
        <f t="shared" si="12"/>
        <v>0</v>
      </c>
      <c r="L108" s="1">
        <f>IF(A108="",0,'Partnership Information'!$E$6-Cumulative!K108)</f>
        <v>0</v>
      </c>
      <c r="M108" s="32">
        <f>INDEX(Attendance!$L$6:$BN$6,E108)</f>
        <v>0</v>
      </c>
      <c r="N108" s="29">
        <f>INDEX(Attendance!$L$6:$BN$6,H108)</f>
        <v>0</v>
      </c>
      <c r="O108" s="29">
        <f t="shared" si="13"/>
        <v>1</v>
      </c>
      <c r="P108" s="33">
        <f t="shared" si="14"/>
        <v>0</v>
      </c>
      <c r="Q108" s="39">
        <f ca="1">IF(ISERROR(K108/'Partnership Information'!$E$6),0,K108/'Partnership Information'!$E$6)</f>
        <v>0</v>
      </c>
      <c r="R108" s="1" t="str">
        <f>IF(A108="","",IF(K108=0,"FLAG",IF('Partnership Information'!$E$6-K108&gt;='Partnership Information'!$B$13,"FLAG","")))</f>
        <v/>
      </c>
    </row>
    <row r="109" spans="1:18" x14ac:dyDescent="0.2">
      <c r="A109" t="str">
        <f>IF(ISBLANK(Attendance!A118),"",Attendance!A118)</f>
        <v/>
      </c>
      <c r="B109" t="str">
        <f>IF(ISBLANK(Attendance!B118),"",Attendance!B118)</f>
        <v/>
      </c>
      <c r="C109" s="32" t="str">
        <f>IF(ISNA(MATCH("Attended",Attendance!L118:BN118,0)),"",MATCH("Attended",Attendance!L118:BN118,0))</f>
        <v/>
      </c>
      <c r="D109" s="29" t="str">
        <f>IF(ISNA(MATCH("HalfDay",Attendance!L118:BN118,0)),"",MATCH("HalfDay",Attendance!L118:BN118,0))</f>
        <v/>
      </c>
      <c r="E109" s="29">
        <f t="shared" si="10"/>
        <v>0</v>
      </c>
      <c r="F109" s="32" t="str">
        <f>IF(ISNA(LOOKUP(2,1/(Attendance!L118:BN118="Attended"),Attendance!$L$5:$BN$5)),"",LOOKUP(2,1/(Attendance!L118:BN118="Attended"),Attendance!$L$5:$BN$5))</f>
        <v/>
      </c>
      <c r="G109" s="29" t="str">
        <f>IF(ISNA(LOOKUP(2,1/(Attendance!L118:BN118="HalfDay"),Attendance!$L$5:$BN$5)),"",LOOKUP(2,1/(Attendance!L118:BN118="HalfDay"),Attendance!$L$5:$BN$5))</f>
        <v/>
      </c>
      <c r="H109" s="29">
        <f t="shared" si="11"/>
        <v>0</v>
      </c>
      <c r="I109" s="32">
        <f>COUNTIF(Attendance!L118:BN118,"Attended")</f>
        <v>0</v>
      </c>
      <c r="J109" s="29">
        <f>COUNTIF(Attendance!L118:BN118,"HalfDay")</f>
        <v>0</v>
      </c>
      <c r="K109" s="1">
        <f t="shared" si="12"/>
        <v>0</v>
      </c>
      <c r="L109" s="1">
        <f>IF(A109="",0,'Partnership Information'!$E$6-Cumulative!K109)</f>
        <v>0</v>
      </c>
      <c r="M109" s="32">
        <f>INDEX(Attendance!$L$6:$BN$6,E109)</f>
        <v>0</v>
      </c>
      <c r="N109" s="29">
        <f>INDEX(Attendance!$L$6:$BN$6,H109)</f>
        <v>0</v>
      </c>
      <c r="O109" s="29">
        <f t="shared" si="13"/>
        <v>1</v>
      </c>
      <c r="P109" s="33">
        <f t="shared" si="14"/>
        <v>0</v>
      </c>
      <c r="Q109" s="39">
        <f ca="1">IF(ISERROR(K109/'Partnership Information'!$E$6),0,K109/'Partnership Information'!$E$6)</f>
        <v>0</v>
      </c>
      <c r="R109" s="1" t="str">
        <f>IF(A109="","",IF(K109=0,"FLAG",IF('Partnership Information'!$E$6-K109&gt;='Partnership Information'!$B$13,"FLAG","")))</f>
        <v/>
      </c>
    </row>
    <row r="110" spans="1:18" x14ac:dyDescent="0.2">
      <c r="A110" t="str">
        <f>IF(ISBLANK(Attendance!A119),"",Attendance!A119)</f>
        <v/>
      </c>
      <c r="B110" t="str">
        <f>IF(ISBLANK(Attendance!B119),"",Attendance!B119)</f>
        <v/>
      </c>
      <c r="C110" s="32" t="str">
        <f>IF(ISNA(MATCH("Attended",Attendance!L119:BN119,0)),"",MATCH("Attended",Attendance!L119:BN119,0))</f>
        <v/>
      </c>
      <c r="D110" s="29" t="str">
        <f>IF(ISNA(MATCH("HalfDay",Attendance!L119:BN119,0)),"",MATCH("HalfDay",Attendance!L119:BN119,0))</f>
        <v/>
      </c>
      <c r="E110" s="29">
        <f t="shared" si="10"/>
        <v>0</v>
      </c>
      <c r="F110" s="32" t="str">
        <f>IF(ISNA(LOOKUP(2,1/(Attendance!L119:BN119="Attended"),Attendance!$L$5:$BN$5)),"",LOOKUP(2,1/(Attendance!L119:BN119="Attended"),Attendance!$L$5:$BN$5))</f>
        <v/>
      </c>
      <c r="G110" s="29" t="str">
        <f>IF(ISNA(LOOKUP(2,1/(Attendance!L119:BN119="HalfDay"),Attendance!$L$5:$BN$5)),"",LOOKUP(2,1/(Attendance!L119:BN119="HalfDay"),Attendance!$L$5:$BN$5))</f>
        <v/>
      </c>
      <c r="H110" s="29">
        <f t="shared" si="11"/>
        <v>0</v>
      </c>
      <c r="I110" s="32">
        <f>COUNTIF(Attendance!L119:BN119,"Attended")</f>
        <v>0</v>
      </c>
      <c r="J110" s="29">
        <f>COUNTIF(Attendance!L119:BN119,"HalfDay")</f>
        <v>0</v>
      </c>
      <c r="K110" s="1">
        <f t="shared" si="12"/>
        <v>0</v>
      </c>
      <c r="L110" s="1">
        <f>IF(A110="",0,'Partnership Information'!$E$6-Cumulative!K110)</f>
        <v>0</v>
      </c>
      <c r="M110" s="32">
        <f>INDEX(Attendance!$L$6:$BN$6,E110)</f>
        <v>0</v>
      </c>
      <c r="N110" s="29">
        <f>INDEX(Attendance!$L$6:$BN$6,H110)</f>
        <v>0</v>
      </c>
      <c r="O110" s="29">
        <f t="shared" si="13"/>
        <v>1</v>
      </c>
      <c r="P110" s="33">
        <f t="shared" si="14"/>
        <v>0</v>
      </c>
      <c r="Q110" s="39">
        <f ca="1">IF(ISERROR(K110/'Partnership Information'!$E$6),0,K110/'Partnership Information'!$E$6)</f>
        <v>0</v>
      </c>
      <c r="R110" s="1" t="str">
        <f>IF(A110="","",IF(K110=0,"FLAG",IF('Partnership Information'!$E$6-K110&gt;='Partnership Information'!$B$13,"FLAG","")))</f>
        <v/>
      </c>
    </row>
    <row r="111" spans="1:18" x14ac:dyDescent="0.2">
      <c r="A111" t="str">
        <f>IF(ISBLANK(Attendance!A120),"",Attendance!A120)</f>
        <v/>
      </c>
      <c r="B111" t="str">
        <f>IF(ISBLANK(Attendance!B120),"",Attendance!B120)</f>
        <v/>
      </c>
      <c r="C111" s="32" t="str">
        <f>IF(ISNA(MATCH("Attended",Attendance!L120:BN120,0)),"",MATCH("Attended",Attendance!L120:BN120,0))</f>
        <v/>
      </c>
      <c r="D111" s="29" t="str">
        <f>IF(ISNA(MATCH("HalfDay",Attendance!L120:BN120,0)),"",MATCH("HalfDay",Attendance!L120:BN120,0))</f>
        <v/>
      </c>
      <c r="E111" s="29">
        <f t="shared" si="10"/>
        <v>0</v>
      </c>
      <c r="F111" s="32" t="str">
        <f>IF(ISNA(LOOKUP(2,1/(Attendance!L120:BN120="Attended"),Attendance!$L$5:$BN$5)),"",LOOKUP(2,1/(Attendance!L120:BN120="Attended"),Attendance!$L$5:$BN$5))</f>
        <v/>
      </c>
      <c r="G111" s="29" t="str">
        <f>IF(ISNA(LOOKUP(2,1/(Attendance!L120:BN120="HalfDay"),Attendance!$L$5:$BN$5)),"",LOOKUP(2,1/(Attendance!L120:BN120="HalfDay"),Attendance!$L$5:$BN$5))</f>
        <v/>
      </c>
      <c r="H111" s="29">
        <f t="shared" si="11"/>
        <v>0</v>
      </c>
      <c r="I111" s="32">
        <f>COUNTIF(Attendance!L120:BN120,"Attended")</f>
        <v>0</v>
      </c>
      <c r="J111" s="29">
        <f>COUNTIF(Attendance!L120:BN120,"HalfDay")</f>
        <v>0</v>
      </c>
      <c r="K111" s="1">
        <f t="shared" si="12"/>
        <v>0</v>
      </c>
      <c r="L111" s="1">
        <f>IF(A111="",0,'Partnership Information'!$E$6-Cumulative!K111)</f>
        <v>0</v>
      </c>
      <c r="M111" s="32">
        <f>INDEX(Attendance!$L$6:$BN$6,E111)</f>
        <v>0</v>
      </c>
      <c r="N111" s="29">
        <f>INDEX(Attendance!$L$6:$BN$6,H111)</f>
        <v>0</v>
      </c>
      <c r="O111" s="29">
        <f t="shared" si="13"/>
        <v>1</v>
      </c>
      <c r="P111" s="33">
        <f t="shared" si="14"/>
        <v>0</v>
      </c>
      <c r="Q111" s="39">
        <f ca="1">IF(ISERROR(K111/'Partnership Information'!$E$6),0,K111/'Partnership Information'!$E$6)</f>
        <v>0</v>
      </c>
      <c r="R111" s="1" t="str">
        <f>IF(A111="","",IF(K111=0,"FLAG",IF('Partnership Information'!$E$6-K111&gt;='Partnership Information'!$B$13,"FLAG","")))</f>
        <v/>
      </c>
    </row>
    <row r="112" spans="1:18" x14ac:dyDescent="0.2">
      <c r="A112" t="str">
        <f>IF(ISBLANK(Attendance!A121),"",Attendance!A121)</f>
        <v/>
      </c>
      <c r="B112" t="str">
        <f>IF(ISBLANK(Attendance!B121),"",Attendance!B121)</f>
        <v/>
      </c>
      <c r="C112" s="32" t="str">
        <f>IF(ISNA(MATCH("Attended",Attendance!L121:BN121,0)),"",MATCH("Attended",Attendance!L121:BN121,0))</f>
        <v/>
      </c>
      <c r="D112" s="29" t="str">
        <f>IF(ISNA(MATCH("HalfDay",Attendance!L121:BN121,0)),"",MATCH("HalfDay",Attendance!L121:BN121,0))</f>
        <v/>
      </c>
      <c r="E112" s="29">
        <f t="shared" si="10"/>
        <v>0</v>
      </c>
      <c r="F112" s="32" t="str">
        <f>IF(ISNA(LOOKUP(2,1/(Attendance!L121:BN121="Attended"),Attendance!$L$5:$BN$5)),"",LOOKUP(2,1/(Attendance!L121:BN121="Attended"),Attendance!$L$5:$BN$5))</f>
        <v/>
      </c>
      <c r="G112" s="29" t="str">
        <f>IF(ISNA(LOOKUP(2,1/(Attendance!L121:BN121="HalfDay"),Attendance!$L$5:$BN$5)),"",LOOKUP(2,1/(Attendance!L121:BN121="HalfDay"),Attendance!$L$5:$BN$5))</f>
        <v/>
      </c>
      <c r="H112" s="29">
        <f t="shared" si="11"/>
        <v>0</v>
      </c>
      <c r="I112" s="32">
        <f>COUNTIF(Attendance!L121:BN121,"Attended")</f>
        <v>0</v>
      </c>
      <c r="J112" s="29">
        <f>COUNTIF(Attendance!L121:BN121,"HalfDay")</f>
        <v>0</v>
      </c>
      <c r="K112" s="1">
        <f t="shared" si="12"/>
        <v>0</v>
      </c>
      <c r="L112" s="1">
        <f>IF(A112="",0,'Partnership Information'!$E$6-Cumulative!K112)</f>
        <v>0</v>
      </c>
      <c r="M112" s="32">
        <f>INDEX(Attendance!$L$6:$BN$6,E112)</f>
        <v>0</v>
      </c>
      <c r="N112" s="29">
        <f>INDEX(Attendance!$L$6:$BN$6,H112)</f>
        <v>0</v>
      </c>
      <c r="O112" s="29">
        <f t="shared" si="13"/>
        <v>1</v>
      </c>
      <c r="P112" s="33">
        <f t="shared" si="14"/>
        <v>0</v>
      </c>
      <c r="Q112" s="39">
        <f ca="1">IF(ISERROR(K112/'Partnership Information'!$E$6),0,K112/'Partnership Information'!$E$6)</f>
        <v>0</v>
      </c>
      <c r="R112" s="1" t="str">
        <f>IF(A112="","",IF(K112=0,"FLAG",IF('Partnership Information'!$E$6-K112&gt;='Partnership Information'!$B$13,"FLAG","")))</f>
        <v/>
      </c>
    </row>
    <row r="113" spans="1:18" x14ac:dyDescent="0.2">
      <c r="A113" t="str">
        <f>IF(ISBLANK(Attendance!A122),"",Attendance!A122)</f>
        <v/>
      </c>
      <c r="B113" t="str">
        <f>IF(ISBLANK(Attendance!B122),"",Attendance!B122)</f>
        <v/>
      </c>
      <c r="C113" s="32" t="str">
        <f>IF(ISNA(MATCH("Attended",Attendance!L122:BN122,0)),"",MATCH("Attended",Attendance!L122:BN122,0))</f>
        <v/>
      </c>
      <c r="D113" s="29" t="str">
        <f>IF(ISNA(MATCH("HalfDay",Attendance!L122:BN122,0)),"",MATCH("HalfDay",Attendance!L122:BN122,0))</f>
        <v/>
      </c>
      <c r="E113" s="29">
        <f t="shared" si="10"/>
        <v>0</v>
      </c>
      <c r="F113" s="32" t="str">
        <f>IF(ISNA(LOOKUP(2,1/(Attendance!L122:BN122="Attended"),Attendance!$L$5:$BN$5)),"",LOOKUP(2,1/(Attendance!L122:BN122="Attended"),Attendance!$L$5:$BN$5))</f>
        <v/>
      </c>
      <c r="G113" s="29" t="str">
        <f>IF(ISNA(LOOKUP(2,1/(Attendance!L122:BN122="HalfDay"),Attendance!$L$5:$BN$5)),"",LOOKUP(2,1/(Attendance!L122:BN122="HalfDay"),Attendance!$L$5:$BN$5))</f>
        <v/>
      </c>
      <c r="H113" s="29">
        <f t="shared" si="11"/>
        <v>0</v>
      </c>
      <c r="I113" s="32">
        <f>COUNTIF(Attendance!L122:BN122,"Attended")</f>
        <v>0</v>
      </c>
      <c r="J113" s="29">
        <f>COUNTIF(Attendance!L122:BN122,"HalfDay")</f>
        <v>0</v>
      </c>
      <c r="K113" s="1">
        <f t="shared" si="12"/>
        <v>0</v>
      </c>
      <c r="L113" s="1">
        <f>IF(A113="",0,'Partnership Information'!$E$6-Cumulative!K113)</f>
        <v>0</v>
      </c>
      <c r="M113" s="32">
        <f>INDEX(Attendance!$L$6:$BN$6,E113)</f>
        <v>0</v>
      </c>
      <c r="N113" s="29">
        <f>INDEX(Attendance!$L$6:$BN$6,H113)</f>
        <v>0</v>
      </c>
      <c r="O113" s="29">
        <f t="shared" si="13"/>
        <v>1</v>
      </c>
      <c r="P113" s="33">
        <f t="shared" si="14"/>
        <v>0</v>
      </c>
      <c r="Q113" s="39">
        <f ca="1">IF(ISERROR(K113/'Partnership Information'!$E$6),0,K113/'Partnership Information'!$E$6)</f>
        <v>0</v>
      </c>
      <c r="R113" s="1" t="str">
        <f>IF(A113="","",IF(K113=0,"FLAG",IF('Partnership Information'!$E$6-K113&gt;='Partnership Information'!$B$13,"FLAG","")))</f>
        <v/>
      </c>
    </row>
    <row r="114" spans="1:18" x14ac:dyDescent="0.2">
      <c r="A114" t="str">
        <f>IF(ISBLANK(Attendance!A123),"",Attendance!A123)</f>
        <v/>
      </c>
      <c r="B114" t="str">
        <f>IF(ISBLANK(Attendance!B123),"",Attendance!B123)</f>
        <v/>
      </c>
      <c r="C114" s="32" t="str">
        <f>IF(ISNA(MATCH("Attended",Attendance!L123:BN123,0)),"",MATCH("Attended",Attendance!L123:BN123,0))</f>
        <v/>
      </c>
      <c r="D114" s="29" t="str">
        <f>IF(ISNA(MATCH("HalfDay",Attendance!L123:BN123,0)),"",MATCH("HalfDay",Attendance!L123:BN123,0))</f>
        <v/>
      </c>
      <c r="E114" s="29">
        <f t="shared" si="10"/>
        <v>0</v>
      </c>
      <c r="F114" s="32" t="str">
        <f>IF(ISNA(LOOKUP(2,1/(Attendance!L123:BN123="Attended"),Attendance!$L$5:$BN$5)),"",LOOKUP(2,1/(Attendance!L123:BN123="Attended"),Attendance!$L$5:$BN$5))</f>
        <v/>
      </c>
      <c r="G114" s="29" t="str">
        <f>IF(ISNA(LOOKUP(2,1/(Attendance!L123:BN123="HalfDay"),Attendance!$L$5:$BN$5)),"",LOOKUP(2,1/(Attendance!L123:BN123="HalfDay"),Attendance!$L$5:$BN$5))</f>
        <v/>
      </c>
      <c r="H114" s="29">
        <f t="shared" si="11"/>
        <v>0</v>
      </c>
      <c r="I114" s="32">
        <f>COUNTIF(Attendance!L123:BN123,"Attended")</f>
        <v>0</v>
      </c>
      <c r="J114" s="29">
        <f>COUNTIF(Attendance!L123:BN123,"HalfDay")</f>
        <v>0</v>
      </c>
      <c r="K114" s="1">
        <f t="shared" si="12"/>
        <v>0</v>
      </c>
      <c r="L114" s="1">
        <f>IF(A114="",0,'Partnership Information'!$E$6-Cumulative!K114)</f>
        <v>0</v>
      </c>
      <c r="M114" s="32">
        <f>INDEX(Attendance!$L$6:$BN$6,E114)</f>
        <v>0</v>
      </c>
      <c r="N114" s="29">
        <f>INDEX(Attendance!$L$6:$BN$6,H114)</f>
        <v>0</v>
      </c>
      <c r="O114" s="29">
        <f t="shared" si="13"/>
        <v>1</v>
      </c>
      <c r="P114" s="33">
        <f t="shared" si="14"/>
        <v>0</v>
      </c>
      <c r="Q114" s="39">
        <f ca="1">IF(ISERROR(K114/'Partnership Information'!$E$6),0,K114/'Partnership Information'!$E$6)</f>
        <v>0</v>
      </c>
      <c r="R114" s="1" t="str">
        <f>IF(A114="","",IF(K114=0,"FLAG",IF('Partnership Information'!$E$6-K114&gt;='Partnership Information'!$B$13,"FLAG","")))</f>
        <v/>
      </c>
    </row>
    <row r="115" spans="1:18" x14ac:dyDescent="0.2">
      <c r="A115" t="str">
        <f>IF(ISBLANK(Attendance!A124),"",Attendance!A124)</f>
        <v/>
      </c>
      <c r="B115" t="str">
        <f>IF(ISBLANK(Attendance!B124),"",Attendance!B124)</f>
        <v/>
      </c>
      <c r="C115" s="32" t="str">
        <f>IF(ISNA(MATCH("Attended",Attendance!L124:BN124,0)),"",MATCH("Attended",Attendance!L124:BN124,0))</f>
        <v/>
      </c>
      <c r="D115" s="29" t="str">
        <f>IF(ISNA(MATCH("HalfDay",Attendance!L124:BN124,0)),"",MATCH("HalfDay",Attendance!L124:BN124,0))</f>
        <v/>
      </c>
      <c r="E115" s="29">
        <f t="shared" si="10"/>
        <v>0</v>
      </c>
      <c r="F115" s="32" t="str">
        <f>IF(ISNA(LOOKUP(2,1/(Attendance!L124:BN124="Attended"),Attendance!$L$5:$BN$5)),"",LOOKUP(2,1/(Attendance!L124:BN124="Attended"),Attendance!$L$5:$BN$5))</f>
        <v/>
      </c>
      <c r="G115" s="29" t="str">
        <f>IF(ISNA(LOOKUP(2,1/(Attendance!L124:BN124="HalfDay"),Attendance!$L$5:$BN$5)),"",LOOKUP(2,1/(Attendance!L124:BN124="HalfDay"),Attendance!$L$5:$BN$5))</f>
        <v/>
      </c>
      <c r="H115" s="29">
        <f t="shared" si="11"/>
        <v>0</v>
      </c>
      <c r="I115" s="32">
        <f>COUNTIF(Attendance!L124:BN124,"Attended")</f>
        <v>0</v>
      </c>
      <c r="J115" s="29">
        <f>COUNTIF(Attendance!L124:BN124,"HalfDay")</f>
        <v>0</v>
      </c>
      <c r="K115" s="1">
        <f t="shared" si="12"/>
        <v>0</v>
      </c>
      <c r="L115" s="1">
        <f>IF(A115="",0,'Partnership Information'!$E$6-Cumulative!K115)</f>
        <v>0</v>
      </c>
      <c r="M115" s="32">
        <f>INDEX(Attendance!$L$6:$BN$6,E115)</f>
        <v>0</v>
      </c>
      <c r="N115" s="29">
        <f>INDEX(Attendance!$L$6:$BN$6,H115)</f>
        <v>0</v>
      </c>
      <c r="O115" s="29">
        <f t="shared" si="13"/>
        <v>1</v>
      </c>
      <c r="P115" s="33">
        <f t="shared" si="14"/>
        <v>0</v>
      </c>
      <c r="Q115" s="39">
        <f ca="1">IF(ISERROR(K115/'Partnership Information'!$E$6),0,K115/'Partnership Information'!$E$6)</f>
        <v>0</v>
      </c>
      <c r="R115" s="1" t="str">
        <f>IF(A115="","",IF(K115=0,"FLAG",IF('Partnership Information'!$E$6-K115&gt;='Partnership Information'!$B$13,"FLAG","")))</f>
        <v/>
      </c>
    </row>
    <row r="116" spans="1:18" x14ac:dyDescent="0.2">
      <c r="A116" t="str">
        <f>IF(ISBLANK(Attendance!A125),"",Attendance!A125)</f>
        <v/>
      </c>
      <c r="B116" t="str">
        <f>IF(ISBLANK(Attendance!B125),"",Attendance!B125)</f>
        <v/>
      </c>
      <c r="C116" s="32" t="str">
        <f>IF(ISNA(MATCH("Attended",Attendance!L125:BN125,0)),"",MATCH("Attended",Attendance!L125:BN125,0))</f>
        <v/>
      </c>
      <c r="D116" s="29" t="str">
        <f>IF(ISNA(MATCH("HalfDay",Attendance!L125:BN125,0)),"",MATCH("HalfDay",Attendance!L125:BN125,0))</f>
        <v/>
      </c>
      <c r="E116" s="29">
        <f t="shared" si="10"/>
        <v>0</v>
      </c>
      <c r="F116" s="32" t="str">
        <f>IF(ISNA(LOOKUP(2,1/(Attendance!L125:BN125="Attended"),Attendance!$L$5:$BN$5)),"",LOOKUP(2,1/(Attendance!L125:BN125="Attended"),Attendance!$L$5:$BN$5))</f>
        <v/>
      </c>
      <c r="G116" s="29" t="str">
        <f>IF(ISNA(LOOKUP(2,1/(Attendance!L125:BN125="HalfDay"),Attendance!$L$5:$BN$5)),"",LOOKUP(2,1/(Attendance!L125:BN125="HalfDay"),Attendance!$L$5:$BN$5))</f>
        <v/>
      </c>
      <c r="H116" s="29">
        <f t="shared" si="11"/>
        <v>0</v>
      </c>
      <c r="I116" s="32">
        <f>COUNTIF(Attendance!L125:BN125,"Attended")</f>
        <v>0</v>
      </c>
      <c r="J116" s="29">
        <f>COUNTIF(Attendance!L125:BN125,"HalfDay")</f>
        <v>0</v>
      </c>
      <c r="K116" s="1">
        <f t="shared" si="12"/>
        <v>0</v>
      </c>
      <c r="L116" s="1">
        <f>IF(A116="",0,'Partnership Information'!$E$6-Cumulative!K116)</f>
        <v>0</v>
      </c>
      <c r="M116" s="32">
        <f>INDEX(Attendance!$L$6:$BN$6,E116)</f>
        <v>0</v>
      </c>
      <c r="N116" s="29">
        <f>INDEX(Attendance!$L$6:$BN$6,H116)</f>
        <v>0</v>
      </c>
      <c r="O116" s="29">
        <f t="shared" si="13"/>
        <v>1</v>
      </c>
      <c r="P116" s="33">
        <f t="shared" si="14"/>
        <v>0</v>
      </c>
      <c r="Q116" s="39">
        <f ca="1">IF(ISERROR(K116/'Partnership Information'!$E$6),0,K116/'Partnership Information'!$E$6)</f>
        <v>0</v>
      </c>
      <c r="R116" s="1" t="str">
        <f>IF(A116="","",IF(K116=0,"FLAG",IF('Partnership Information'!$E$6-K116&gt;='Partnership Information'!$B$13,"FLAG","")))</f>
        <v/>
      </c>
    </row>
    <row r="117" spans="1:18" x14ac:dyDescent="0.2">
      <c r="A117" t="str">
        <f>IF(ISBLANK(Attendance!A126),"",Attendance!A126)</f>
        <v/>
      </c>
      <c r="B117" t="str">
        <f>IF(ISBLANK(Attendance!B126),"",Attendance!B126)</f>
        <v/>
      </c>
      <c r="C117" s="32" t="str">
        <f>IF(ISNA(MATCH("Attended",Attendance!L126:BN126,0)),"",MATCH("Attended",Attendance!L126:BN126,0))</f>
        <v/>
      </c>
      <c r="D117" s="29" t="str">
        <f>IF(ISNA(MATCH("HalfDay",Attendance!L126:BN126,0)),"",MATCH("HalfDay",Attendance!L126:BN126,0))</f>
        <v/>
      </c>
      <c r="E117" s="29">
        <f t="shared" si="10"/>
        <v>0</v>
      </c>
      <c r="F117" s="32" t="str">
        <f>IF(ISNA(LOOKUP(2,1/(Attendance!L126:BN126="Attended"),Attendance!$L$5:$BN$5)),"",LOOKUP(2,1/(Attendance!L126:BN126="Attended"),Attendance!$L$5:$BN$5))</f>
        <v/>
      </c>
      <c r="G117" s="29" t="str">
        <f>IF(ISNA(LOOKUP(2,1/(Attendance!L126:BN126="HalfDay"),Attendance!$L$5:$BN$5)),"",LOOKUP(2,1/(Attendance!L126:BN126="HalfDay"),Attendance!$L$5:$BN$5))</f>
        <v/>
      </c>
      <c r="H117" s="29">
        <f t="shared" si="11"/>
        <v>0</v>
      </c>
      <c r="I117" s="32">
        <f>COUNTIF(Attendance!L126:BN126,"Attended")</f>
        <v>0</v>
      </c>
      <c r="J117" s="29">
        <f>COUNTIF(Attendance!L126:BN126,"HalfDay")</f>
        <v>0</v>
      </c>
      <c r="K117" s="1">
        <f t="shared" si="12"/>
        <v>0</v>
      </c>
      <c r="L117" s="1">
        <f>IF(A117="",0,'Partnership Information'!$E$6-Cumulative!K117)</f>
        <v>0</v>
      </c>
      <c r="M117" s="32">
        <f>INDEX(Attendance!$L$6:$BN$6,E117)</f>
        <v>0</v>
      </c>
      <c r="N117" s="29">
        <f>INDEX(Attendance!$L$6:$BN$6,H117)</f>
        <v>0</v>
      </c>
      <c r="O117" s="29">
        <f t="shared" si="13"/>
        <v>1</v>
      </c>
      <c r="P117" s="33">
        <f t="shared" si="14"/>
        <v>0</v>
      </c>
      <c r="Q117" s="39">
        <f ca="1">IF(ISERROR(K117/'Partnership Information'!$E$6),0,K117/'Partnership Information'!$E$6)</f>
        <v>0</v>
      </c>
      <c r="R117" s="1" t="str">
        <f>IF(A117="","",IF(K117=0,"FLAG",IF('Partnership Information'!$E$6-K117&gt;='Partnership Information'!$B$13,"FLAG","")))</f>
        <v/>
      </c>
    </row>
    <row r="118" spans="1:18" x14ac:dyDescent="0.2">
      <c r="A118" t="str">
        <f>IF(ISBLANK(Attendance!A127),"",Attendance!A127)</f>
        <v/>
      </c>
      <c r="B118" t="str">
        <f>IF(ISBLANK(Attendance!B127),"",Attendance!B127)</f>
        <v/>
      </c>
      <c r="C118" s="32" t="str">
        <f>IF(ISNA(MATCH("Attended",Attendance!L127:BN127,0)),"",MATCH("Attended",Attendance!L127:BN127,0))</f>
        <v/>
      </c>
      <c r="D118" s="29" t="str">
        <f>IF(ISNA(MATCH("HalfDay",Attendance!L127:BN127,0)),"",MATCH("HalfDay",Attendance!L127:BN127,0))</f>
        <v/>
      </c>
      <c r="E118" s="29">
        <f t="shared" si="10"/>
        <v>0</v>
      </c>
      <c r="F118" s="32" t="str">
        <f>IF(ISNA(LOOKUP(2,1/(Attendance!L127:BN127="Attended"),Attendance!$L$5:$BN$5)),"",LOOKUP(2,1/(Attendance!L127:BN127="Attended"),Attendance!$L$5:$BN$5))</f>
        <v/>
      </c>
      <c r="G118" s="29" t="str">
        <f>IF(ISNA(LOOKUP(2,1/(Attendance!L127:BN127="HalfDay"),Attendance!$L$5:$BN$5)),"",LOOKUP(2,1/(Attendance!L127:BN127="HalfDay"),Attendance!$L$5:$BN$5))</f>
        <v/>
      </c>
      <c r="H118" s="29">
        <f t="shared" si="11"/>
        <v>0</v>
      </c>
      <c r="I118" s="32">
        <f>COUNTIF(Attendance!L127:BN127,"Attended")</f>
        <v>0</v>
      </c>
      <c r="J118" s="29">
        <f>COUNTIF(Attendance!L127:BN127,"HalfDay")</f>
        <v>0</v>
      </c>
      <c r="K118" s="1">
        <f t="shared" si="12"/>
        <v>0</v>
      </c>
      <c r="L118" s="1">
        <f>IF(A118="",0,'Partnership Information'!$E$6-Cumulative!K118)</f>
        <v>0</v>
      </c>
      <c r="M118" s="32">
        <f>INDEX(Attendance!$L$6:$BN$6,E118)</f>
        <v>0</v>
      </c>
      <c r="N118" s="29">
        <f>INDEX(Attendance!$L$6:$BN$6,H118)</f>
        <v>0</v>
      </c>
      <c r="O118" s="29">
        <f t="shared" si="13"/>
        <v>1</v>
      </c>
      <c r="P118" s="33">
        <f t="shared" si="14"/>
        <v>0</v>
      </c>
      <c r="Q118" s="39">
        <f ca="1">IF(ISERROR(K118/'Partnership Information'!$E$6),0,K118/'Partnership Information'!$E$6)</f>
        <v>0</v>
      </c>
      <c r="R118" s="1" t="str">
        <f>IF(A118="","",IF(K118=0,"FLAG",IF('Partnership Information'!$E$6-K118&gt;='Partnership Information'!$B$13,"FLAG","")))</f>
        <v/>
      </c>
    </row>
    <row r="119" spans="1:18" x14ac:dyDescent="0.2">
      <c r="A119" t="str">
        <f>IF(ISBLANK(Attendance!A128),"",Attendance!A128)</f>
        <v/>
      </c>
      <c r="B119" t="str">
        <f>IF(ISBLANK(Attendance!B128),"",Attendance!B128)</f>
        <v/>
      </c>
      <c r="C119" s="32" t="str">
        <f>IF(ISNA(MATCH("Attended",Attendance!L128:BN128,0)),"",MATCH("Attended",Attendance!L128:BN128,0))</f>
        <v/>
      </c>
      <c r="D119" s="29" t="str">
        <f>IF(ISNA(MATCH("HalfDay",Attendance!L128:BN128,0)),"",MATCH("HalfDay",Attendance!L128:BN128,0))</f>
        <v/>
      </c>
      <c r="E119" s="29">
        <f t="shared" si="10"/>
        <v>0</v>
      </c>
      <c r="F119" s="32" t="str">
        <f>IF(ISNA(LOOKUP(2,1/(Attendance!L128:BN128="Attended"),Attendance!$L$5:$BN$5)),"",LOOKUP(2,1/(Attendance!L128:BN128="Attended"),Attendance!$L$5:$BN$5))</f>
        <v/>
      </c>
      <c r="G119" s="29" t="str">
        <f>IF(ISNA(LOOKUP(2,1/(Attendance!L128:BN128="HalfDay"),Attendance!$L$5:$BN$5)),"",LOOKUP(2,1/(Attendance!L128:BN128="HalfDay"),Attendance!$L$5:$BN$5))</f>
        <v/>
      </c>
      <c r="H119" s="29">
        <f t="shared" si="11"/>
        <v>0</v>
      </c>
      <c r="I119" s="32">
        <f>COUNTIF(Attendance!L128:BN128,"Attended")</f>
        <v>0</v>
      </c>
      <c r="J119" s="29">
        <f>COUNTIF(Attendance!L128:BN128,"HalfDay")</f>
        <v>0</v>
      </c>
      <c r="K119" s="1">
        <f t="shared" si="12"/>
        <v>0</v>
      </c>
      <c r="L119" s="1">
        <f>IF(A119="",0,'Partnership Information'!$E$6-Cumulative!K119)</f>
        <v>0</v>
      </c>
      <c r="M119" s="32">
        <f>INDEX(Attendance!$L$6:$BN$6,E119)</f>
        <v>0</v>
      </c>
      <c r="N119" s="29">
        <f>INDEX(Attendance!$L$6:$BN$6,H119)</f>
        <v>0</v>
      </c>
      <c r="O119" s="29">
        <f t="shared" si="13"/>
        <v>1</v>
      </c>
      <c r="P119" s="33">
        <f t="shared" si="14"/>
        <v>0</v>
      </c>
      <c r="Q119" s="39">
        <f ca="1">IF(ISERROR(K119/'Partnership Information'!$E$6),0,K119/'Partnership Information'!$E$6)</f>
        <v>0</v>
      </c>
      <c r="R119" s="1" t="str">
        <f>IF(A119="","",IF(K119=0,"FLAG",IF('Partnership Information'!$E$6-K119&gt;='Partnership Information'!$B$13,"FLAG","")))</f>
        <v/>
      </c>
    </row>
    <row r="120" spans="1:18" x14ac:dyDescent="0.2">
      <c r="A120" t="str">
        <f>IF(ISBLANK(Attendance!A129),"",Attendance!A129)</f>
        <v/>
      </c>
      <c r="B120" t="str">
        <f>IF(ISBLANK(Attendance!B129),"",Attendance!B129)</f>
        <v/>
      </c>
      <c r="C120" s="32" t="str">
        <f>IF(ISNA(MATCH("Attended",Attendance!L129:BN129,0)),"",MATCH("Attended",Attendance!L129:BN129,0))</f>
        <v/>
      </c>
      <c r="D120" s="29" t="str">
        <f>IF(ISNA(MATCH("HalfDay",Attendance!L129:BN129,0)),"",MATCH("HalfDay",Attendance!L129:BN129,0))</f>
        <v/>
      </c>
      <c r="E120" s="29">
        <f t="shared" si="10"/>
        <v>0</v>
      </c>
      <c r="F120" s="32" t="str">
        <f>IF(ISNA(LOOKUP(2,1/(Attendance!L129:BN129="Attended"),Attendance!$L$5:$BN$5)),"",LOOKUP(2,1/(Attendance!L129:BN129="Attended"),Attendance!$L$5:$BN$5))</f>
        <v/>
      </c>
      <c r="G120" s="29" t="str">
        <f>IF(ISNA(LOOKUP(2,1/(Attendance!L129:BN129="HalfDay"),Attendance!$L$5:$BN$5)),"",LOOKUP(2,1/(Attendance!L129:BN129="HalfDay"),Attendance!$L$5:$BN$5))</f>
        <v/>
      </c>
      <c r="H120" s="29">
        <f t="shared" si="11"/>
        <v>0</v>
      </c>
      <c r="I120" s="32">
        <f>COUNTIF(Attendance!L129:BN129,"Attended")</f>
        <v>0</v>
      </c>
      <c r="J120" s="29">
        <f>COUNTIF(Attendance!L129:BN129,"HalfDay")</f>
        <v>0</v>
      </c>
      <c r="K120" s="1">
        <f t="shared" si="12"/>
        <v>0</v>
      </c>
      <c r="L120" s="1">
        <f>IF(A120="",0,'Partnership Information'!$E$6-Cumulative!K120)</f>
        <v>0</v>
      </c>
      <c r="M120" s="32">
        <f>INDEX(Attendance!$L$6:$BN$6,E120)</f>
        <v>0</v>
      </c>
      <c r="N120" s="29">
        <f>INDEX(Attendance!$L$6:$BN$6,H120)</f>
        <v>0</v>
      </c>
      <c r="O120" s="29">
        <f t="shared" si="13"/>
        <v>1</v>
      </c>
      <c r="P120" s="33">
        <f t="shared" si="14"/>
        <v>0</v>
      </c>
      <c r="Q120" s="39">
        <f ca="1">IF(ISERROR(K120/'Partnership Information'!$E$6),0,K120/'Partnership Information'!$E$6)</f>
        <v>0</v>
      </c>
      <c r="R120" s="1" t="str">
        <f>IF(A120="","",IF(K120=0,"FLAG",IF('Partnership Information'!$E$6-K120&gt;='Partnership Information'!$B$13,"FLAG","")))</f>
        <v/>
      </c>
    </row>
    <row r="121" spans="1:18" x14ac:dyDescent="0.2">
      <c r="A121" t="str">
        <f>IF(ISBLANK(Attendance!A130),"",Attendance!A130)</f>
        <v/>
      </c>
      <c r="B121" t="str">
        <f>IF(ISBLANK(Attendance!B130),"",Attendance!B130)</f>
        <v/>
      </c>
      <c r="C121" s="32" t="str">
        <f>IF(ISNA(MATCH("Attended",Attendance!L130:BN130,0)),"",MATCH("Attended",Attendance!L130:BN130,0))</f>
        <v/>
      </c>
      <c r="D121" s="29" t="str">
        <f>IF(ISNA(MATCH("HalfDay",Attendance!L130:BN130,0)),"",MATCH("HalfDay",Attendance!L130:BN130,0))</f>
        <v/>
      </c>
      <c r="E121" s="29">
        <f t="shared" si="10"/>
        <v>0</v>
      </c>
      <c r="F121" s="32" t="str">
        <f>IF(ISNA(LOOKUP(2,1/(Attendance!L130:BN130="Attended"),Attendance!$L$5:$BN$5)),"",LOOKUP(2,1/(Attendance!L130:BN130="Attended"),Attendance!$L$5:$BN$5))</f>
        <v/>
      </c>
      <c r="G121" s="29" t="str">
        <f>IF(ISNA(LOOKUP(2,1/(Attendance!L130:BN130="HalfDay"),Attendance!$L$5:$BN$5)),"",LOOKUP(2,1/(Attendance!L130:BN130="HalfDay"),Attendance!$L$5:$BN$5))</f>
        <v/>
      </c>
      <c r="H121" s="29">
        <f t="shared" si="11"/>
        <v>0</v>
      </c>
      <c r="I121" s="32">
        <f>COUNTIF(Attendance!L130:BN130,"Attended")</f>
        <v>0</v>
      </c>
      <c r="J121" s="29">
        <f>COUNTIF(Attendance!L130:BN130,"HalfDay")</f>
        <v>0</v>
      </c>
      <c r="K121" s="1">
        <f t="shared" si="12"/>
        <v>0</v>
      </c>
      <c r="L121" s="1">
        <f>IF(A121="",0,'Partnership Information'!$E$6-Cumulative!K121)</f>
        <v>0</v>
      </c>
      <c r="M121" s="32">
        <f>INDEX(Attendance!$L$6:$BN$6,E121)</f>
        <v>0</v>
      </c>
      <c r="N121" s="29">
        <f>INDEX(Attendance!$L$6:$BN$6,H121)</f>
        <v>0</v>
      </c>
      <c r="O121" s="29">
        <f t="shared" si="13"/>
        <v>1</v>
      </c>
      <c r="P121" s="33">
        <f t="shared" si="14"/>
        <v>0</v>
      </c>
      <c r="Q121" s="39">
        <f ca="1">IF(ISERROR(K121/'Partnership Information'!$E$6),0,K121/'Partnership Information'!$E$6)</f>
        <v>0</v>
      </c>
      <c r="R121" s="1" t="str">
        <f>IF(A121="","",IF(K121=0,"FLAG",IF('Partnership Information'!$E$6-K121&gt;='Partnership Information'!$B$13,"FLAG","")))</f>
        <v/>
      </c>
    </row>
    <row r="122" spans="1:18" x14ac:dyDescent="0.2">
      <c r="A122" t="str">
        <f>IF(ISBLANK(Attendance!A131),"",Attendance!A131)</f>
        <v/>
      </c>
      <c r="B122" t="str">
        <f>IF(ISBLANK(Attendance!B131),"",Attendance!B131)</f>
        <v/>
      </c>
      <c r="C122" s="32" t="str">
        <f>IF(ISNA(MATCH("Attended",Attendance!L131:BN131,0)),"",MATCH("Attended",Attendance!L131:BN131,0))</f>
        <v/>
      </c>
      <c r="D122" s="29" t="str">
        <f>IF(ISNA(MATCH("HalfDay",Attendance!L131:BN131,0)),"",MATCH("HalfDay",Attendance!L131:BN131,0))</f>
        <v/>
      </c>
      <c r="E122" s="29">
        <f t="shared" si="10"/>
        <v>0</v>
      </c>
      <c r="F122" s="32" t="str">
        <f>IF(ISNA(LOOKUP(2,1/(Attendance!L131:BN131="Attended"),Attendance!$L$5:$BN$5)),"",LOOKUP(2,1/(Attendance!L131:BN131="Attended"),Attendance!$L$5:$BN$5))</f>
        <v/>
      </c>
      <c r="G122" s="29" t="str">
        <f>IF(ISNA(LOOKUP(2,1/(Attendance!L131:BN131="HalfDay"),Attendance!$L$5:$BN$5)),"",LOOKUP(2,1/(Attendance!L131:BN131="HalfDay"),Attendance!$L$5:$BN$5))</f>
        <v/>
      </c>
      <c r="H122" s="29">
        <f t="shared" si="11"/>
        <v>0</v>
      </c>
      <c r="I122" s="32">
        <f>COUNTIF(Attendance!L131:BN131,"Attended")</f>
        <v>0</v>
      </c>
      <c r="J122" s="29">
        <f>COUNTIF(Attendance!L131:BN131,"HalfDay")</f>
        <v>0</v>
      </c>
      <c r="K122" s="1">
        <f t="shared" si="12"/>
        <v>0</v>
      </c>
      <c r="L122" s="1">
        <f>IF(A122="",0,'Partnership Information'!$E$6-Cumulative!K122)</f>
        <v>0</v>
      </c>
      <c r="M122" s="32">
        <f>INDEX(Attendance!$L$6:$BN$6,E122)</f>
        <v>0</v>
      </c>
      <c r="N122" s="29">
        <f>INDEX(Attendance!$L$6:$BN$6,H122)</f>
        <v>0</v>
      </c>
      <c r="O122" s="29">
        <f t="shared" si="13"/>
        <v>1</v>
      </c>
      <c r="P122" s="33">
        <f t="shared" si="14"/>
        <v>0</v>
      </c>
      <c r="Q122" s="39">
        <f ca="1">IF(ISERROR(K122/'Partnership Information'!$E$6),0,K122/'Partnership Information'!$E$6)</f>
        <v>0</v>
      </c>
      <c r="R122" s="1" t="str">
        <f>IF(A122="","",IF(K122=0,"FLAG",IF('Partnership Information'!$E$6-K122&gt;='Partnership Information'!$B$13,"FLAG","")))</f>
        <v/>
      </c>
    </row>
    <row r="123" spans="1:18" x14ac:dyDescent="0.2">
      <c r="A123" t="str">
        <f>IF(ISBLANK(Attendance!A132),"",Attendance!A132)</f>
        <v/>
      </c>
      <c r="B123" t="str">
        <f>IF(ISBLANK(Attendance!B132),"",Attendance!B132)</f>
        <v/>
      </c>
      <c r="C123" s="32" t="str">
        <f>IF(ISNA(MATCH("Attended",Attendance!L132:BN132,0)),"",MATCH("Attended",Attendance!L132:BN132,0))</f>
        <v/>
      </c>
      <c r="D123" s="29" t="str">
        <f>IF(ISNA(MATCH("HalfDay",Attendance!L132:BN132,0)),"",MATCH("HalfDay",Attendance!L132:BN132,0))</f>
        <v/>
      </c>
      <c r="E123" s="29">
        <f t="shared" si="10"/>
        <v>0</v>
      </c>
      <c r="F123" s="32" t="str">
        <f>IF(ISNA(LOOKUP(2,1/(Attendance!L132:BN132="Attended"),Attendance!$L$5:$BN$5)),"",LOOKUP(2,1/(Attendance!L132:BN132="Attended"),Attendance!$L$5:$BN$5))</f>
        <v/>
      </c>
      <c r="G123" s="29" t="str">
        <f>IF(ISNA(LOOKUP(2,1/(Attendance!L132:BN132="HalfDay"),Attendance!$L$5:$BN$5)),"",LOOKUP(2,1/(Attendance!L132:BN132="HalfDay"),Attendance!$L$5:$BN$5))</f>
        <v/>
      </c>
      <c r="H123" s="29">
        <f t="shared" si="11"/>
        <v>0</v>
      </c>
      <c r="I123" s="32">
        <f>COUNTIF(Attendance!L132:BN132,"Attended")</f>
        <v>0</v>
      </c>
      <c r="J123" s="29">
        <f>COUNTIF(Attendance!L132:BN132,"HalfDay")</f>
        <v>0</v>
      </c>
      <c r="K123" s="1">
        <f t="shared" si="12"/>
        <v>0</v>
      </c>
      <c r="L123" s="1">
        <f>IF(A123="",0,'Partnership Information'!$E$6-Cumulative!K123)</f>
        <v>0</v>
      </c>
      <c r="M123" s="32">
        <f>INDEX(Attendance!$L$6:$BN$6,E123)</f>
        <v>0</v>
      </c>
      <c r="N123" s="29">
        <f>INDEX(Attendance!$L$6:$BN$6,H123)</f>
        <v>0</v>
      </c>
      <c r="O123" s="29">
        <f t="shared" si="13"/>
        <v>1</v>
      </c>
      <c r="P123" s="33">
        <f t="shared" si="14"/>
        <v>0</v>
      </c>
      <c r="Q123" s="39">
        <f ca="1">IF(ISERROR(K123/'Partnership Information'!$E$6),0,K123/'Partnership Information'!$E$6)</f>
        <v>0</v>
      </c>
      <c r="R123" s="1" t="str">
        <f>IF(A123="","",IF(K123=0,"FLAG",IF('Partnership Information'!$E$6-K123&gt;='Partnership Information'!$B$13,"FLAG","")))</f>
        <v/>
      </c>
    </row>
    <row r="124" spans="1:18" x14ac:dyDescent="0.2">
      <c r="A124" t="str">
        <f>IF(ISBLANK(Attendance!A133),"",Attendance!A133)</f>
        <v/>
      </c>
      <c r="B124" t="str">
        <f>IF(ISBLANK(Attendance!B133),"",Attendance!B133)</f>
        <v/>
      </c>
      <c r="C124" s="32" t="str">
        <f>IF(ISNA(MATCH("Attended",Attendance!L133:BN133,0)),"",MATCH("Attended",Attendance!L133:BN133,0))</f>
        <v/>
      </c>
      <c r="D124" s="29" t="str">
        <f>IF(ISNA(MATCH("HalfDay",Attendance!L133:BN133,0)),"",MATCH("HalfDay",Attendance!L133:BN133,0))</f>
        <v/>
      </c>
      <c r="E124" s="29">
        <f t="shared" si="10"/>
        <v>0</v>
      </c>
      <c r="F124" s="32" t="str">
        <f>IF(ISNA(LOOKUP(2,1/(Attendance!L133:BN133="Attended"),Attendance!$L$5:$BN$5)),"",LOOKUP(2,1/(Attendance!L133:BN133="Attended"),Attendance!$L$5:$BN$5))</f>
        <v/>
      </c>
      <c r="G124" s="29" t="str">
        <f>IF(ISNA(LOOKUP(2,1/(Attendance!L133:BN133="HalfDay"),Attendance!$L$5:$BN$5)),"",LOOKUP(2,1/(Attendance!L133:BN133="HalfDay"),Attendance!$L$5:$BN$5))</f>
        <v/>
      </c>
      <c r="H124" s="29">
        <f t="shared" si="11"/>
        <v>0</v>
      </c>
      <c r="I124" s="32">
        <f>COUNTIF(Attendance!L133:BN133,"Attended")</f>
        <v>0</v>
      </c>
      <c r="J124" s="29">
        <f>COUNTIF(Attendance!L133:BN133,"HalfDay")</f>
        <v>0</v>
      </c>
      <c r="K124" s="1">
        <f t="shared" si="12"/>
        <v>0</v>
      </c>
      <c r="L124" s="1">
        <f>IF(A124="",0,'Partnership Information'!$E$6-Cumulative!K124)</f>
        <v>0</v>
      </c>
      <c r="M124" s="32">
        <f>INDEX(Attendance!$L$6:$BN$6,E124)</f>
        <v>0</v>
      </c>
      <c r="N124" s="29">
        <f>INDEX(Attendance!$L$6:$BN$6,H124)</f>
        <v>0</v>
      </c>
      <c r="O124" s="29">
        <f t="shared" si="13"/>
        <v>1</v>
      </c>
      <c r="P124" s="33">
        <f t="shared" si="14"/>
        <v>0</v>
      </c>
      <c r="Q124" s="39">
        <f ca="1">IF(ISERROR(K124/'Partnership Information'!$E$6),0,K124/'Partnership Information'!$E$6)</f>
        <v>0</v>
      </c>
      <c r="R124" s="1" t="str">
        <f>IF(A124="","",IF(K124=0,"FLAG",IF('Partnership Information'!$E$6-K124&gt;='Partnership Information'!$B$13,"FLAG","")))</f>
        <v/>
      </c>
    </row>
    <row r="125" spans="1:18" x14ac:dyDescent="0.2">
      <c r="A125" t="str">
        <f>IF(ISBLANK(Attendance!A134),"",Attendance!A134)</f>
        <v/>
      </c>
      <c r="B125" t="str">
        <f>IF(ISBLANK(Attendance!B134),"",Attendance!B134)</f>
        <v/>
      </c>
      <c r="C125" s="32" t="str">
        <f>IF(ISNA(MATCH("Attended",Attendance!L134:BN134,0)),"",MATCH("Attended",Attendance!L134:BN134,0))</f>
        <v/>
      </c>
      <c r="D125" s="29" t="str">
        <f>IF(ISNA(MATCH("HalfDay",Attendance!L134:BN134,0)),"",MATCH("HalfDay",Attendance!L134:BN134,0))</f>
        <v/>
      </c>
      <c r="E125" s="29">
        <f t="shared" si="10"/>
        <v>0</v>
      </c>
      <c r="F125" s="32" t="str">
        <f>IF(ISNA(LOOKUP(2,1/(Attendance!L134:BN134="Attended"),Attendance!$L$5:$BN$5)),"",LOOKUP(2,1/(Attendance!L134:BN134="Attended"),Attendance!$L$5:$BN$5))</f>
        <v/>
      </c>
      <c r="G125" s="29" t="str">
        <f>IF(ISNA(LOOKUP(2,1/(Attendance!L134:BN134="HalfDay"),Attendance!$L$5:$BN$5)),"",LOOKUP(2,1/(Attendance!L134:BN134="HalfDay"),Attendance!$L$5:$BN$5))</f>
        <v/>
      </c>
      <c r="H125" s="29">
        <f t="shared" si="11"/>
        <v>0</v>
      </c>
      <c r="I125" s="32">
        <f>COUNTIF(Attendance!L134:BN134,"Attended")</f>
        <v>0</v>
      </c>
      <c r="J125" s="29">
        <f>COUNTIF(Attendance!L134:BN134,"HalfDay")</f>
        <v>0</v>
      </c>
      <c r="K125" s="1">
        <f t="shared" si="12"/>
        <v>0</v>
      </c>
      <c r="L125" s="1">
        <f>IF(A125="",0,'Partnership Information'!$E$6-Cumulative!K125)</f>
        <v>0</v>
      </c>
      <c r="M125" s="32">
        <f>INDEX(Attendance!$L$6:$BN$6,E125)</f>
        <v>0</v>
      </c>
      <c r="N125" s="29">
        <f>INDEX(Attendance!$L$6:$BN$6,H125)</f>
        <v>0</v>
      </c>
      <c r="O125" s="29">
        <f t="shared" si="13"/>
        <v>1</v>
      </c>
      <c r="P125" s="33">
        <f t="shared" si="14"/>
        <v>0</v>
      </c>
      <c r="Q125" s="39">
        <f ca="1">IF(ISERROR(K125/'Partnership Information'!$E$6),0,K125/'Partnership Information'!$E$6)</f>
        <v>0</v>
      </c>
      <c r="R125" s="1" t="str">
        <f>IF(A125="","",IF(K125=0,"FLAG",IF('Partnership Information'!$E$6-K125&gt;='Partnership Information'!$B$13,"FLAG","")))</f>
        <v/>
      </c>
    </row>
    <row r="126" spans="1:18" x14ac:dyDescent="0.2">
      <c r="A126" t="str">
        <f>IF(ISBLANK(Attendance!A135),"",Attendance!A135)</f>
        <v/>
      </c>
      <c r="B126" t="str">
        <f>IF(ISBLANK(Attendance!B135),"",Attendance!B135)</f>
        <v/>
      </c>
      <c r="C126" s="32" t="str">
        <f>IF(ISNA(MATCH("Attended",Attendance!L135:BN135,0)),"",MATCH("Attended",Attendance!L135:BN135,0))</f>
        <v/>
      </c>
      <c r="D126" s="29" t="str">
        <f>IF(ISNA(MATCH("HalfDay",Attendance!L135:BN135,0)),"",MATCH("HalfDay",Attendance!L135:BN135,0))</f>
        <v/>
      </c>
      <c r="E126" s="29">
        <f t="shared" si="10"/>
        <v>0</v>
      </c>
      <c r="F126" s="32" t="str">
        <f>IF(ISNA(LOOKUP(2,1/(Attendance!L135:BN135="Attended"),Attendance!$L$5:$BN$5)),"",LOOKUP(2,1/(Attendance!L135:BN135="Attended"),Attendance!$L$5:$BN$5))</f>
        <v/>
      </c>
      <c r="G126" s="29" t="str">
        <f>IF(ISNA(LOOKUP(2,1/(Attendance!L135:BN135="HalfDay"),Attendance!$L$5:$BN$5)),"",LOOKUP(2,1/(Attendance!L135:BN135="HalfDay"),Attendance!$L$5:$BN$5))</f>
        <v/>
      </c>
      <c r="H126" s="29">
        <f t="shared" si="11"/>
        <v>0</v>
      </c>
      <c r="I126" s="32">
        <f>COUNTIF(Attendance!L135:BN135,"Attended")</f>
        <v>0</v>
      </c>
      <c r="J126" s="29">
        <f>COUNTIF(Attendance!L135:BN135,"HalfDay")</f>
        <v>0</v>
      </c>
      <c r="K126" s="1">
        <f t="shared" si="12"/>
        <v>0</v>
      </c>
      <c r="L126" s="1">
        <f>IF(A126="",0,'Partnership Information'!$E$6-Cumulative!K126)</f>
        <v>0</v>
      </c>
      <c r="M126" s="32">
        <f>INDEX(Attendance!$L$6:$BN$6,E126)</f>
        <v>0</v>
      </c>
      <c r="N126" s="29">
        <f>INDEX(Attendance!$L$6:$BN$6,H126)</f>
        <v>0</v>
      </c>
      <c r="O126" s="29">
        <f t="shared" si="13"/>
        <v>1</v>
      </c>
      <c r="P126" s="33">
        <f t="shared" si="14"/>
        <v>0</v>
      </c>
      <c r="Q126" s="39">
        <f ca="1">IF(ISERROR(K126/'Partnership Information'!$E$6),0,K126/'Partnership Information'!$E$6)</f>
        <v>0</v>
      </c>
      <c r="R126" s="1" t="str">
        <f>IF(A126="","",IF(K126=0,"FLAG",IF('Partnership Information'!$E$6-K126&gt;='Partnership Information'!$B$13,"FLAG","")))</f>
        <v/>
      </c>
    </row>
    <row r="127" spans="1:18" x14ac:dyDescent="0.2">
      <c r="A127" t="str">
        <f>IF(ISBLANK(Attendance!A136),"",Attendance!A136)</f>
        <v/>
      </c>
      <c r="B127" t="str">
        <f>IF(ISBLANK(Attendance!B136),"",Attendance!B136)</f>
        <v/>
      </c>
      <c r="C127" s="32" t="str">
        <f>IF(ISNA(MATCH("Attended",Attendance!L136:BN136,0)),"",MATCH("Attended",Attendance!L136:BN136,0))</f>
        <v/>
      </c>
      <c r="D127" s="29" t="str">
        <f>IF(ISNA(MATCH("HalfDay",Attendance!L136:BN136,0)),"",MATCH("HalfDay",Attendance!L136:BN136,0))</f>
        <v/>
      </c>
      <c r="E127" s="29">
        <f t="shared" si="10"/>
        <v>0</v>
      </c>
      <c r="F127" s="32" t="str">
        <f>IF(ISNA(LOOKUP(2,1/(Attendance!L136:BN136="Attended"),Attendance!$L$5:$BN$5)),"",LOOKUP(2,1/(Attendance!L136:BN136="Attended"),Attendance!$L$5:$BN$5))</f>
        <v/>
      </c>
      <c r="G127" s="29" t="str">
        <f>IF(ISNA(LOOKUP(2,1/(Attendance!L136:BN136="HalfDay"),Attendance!$L$5:$BN$5)),"",LOOKUP(2,1/(Attendance!L136:BN136="HalfDay"),Attendance!$L$5:$BN$5))</f>
        <v/>
      </c>
      <c r="H127" s="29">
        <f t="shared" si="11"/>
        <v>0</v>
      </c>
      <c r="I127" s="32">
        <f>COUNTIF(Attendance!L136:BN136,"Attended")</f>
        <v>0</v>
      </c>
      <c r="J127" s="29">
        <f>COUNTIF(Attendance!L136:BN136,"HalfDay")</f>
        <v>0</v>
      </c>
      <c r="K127" s="1">
        <f t="shared" si="12"/>
        <v>0</v>
      </c>
      <c r="L127" s="1">
        <f>IF(A127="",0,'Partnership Information'!$E$6-Cumulative!K127)</f>
        <v>0</v>
      </c>
      <c r="M127" s="32">
        <f>INDEX(Attendance!$L$6:$BN$6,E127)</f>
        <v>0</v>
      </c>
      <c r="N127" s="29">
        <f>INDEX(Attendance!$L$6:$BN$6,H127)</f>
        <v>0</v>
      </c>
      <c r="O127" s="29">
        <f t="shared" si="13"/>
        <v>1</v>
      </c>
      <c r="P127" s="33">
        <f t="shared" si="14"/>
        <v>0</v>
      </c>
      <c r="Q127" s="39">
        <f ca="1">IF(ISERROR(K127/'Partnership Information'!$E$6),0,K127/'Partnership Information'!$E$6)</f>
        <v>0</v>
      </c>
      <c r="R127" s="1" t="str">
        <f>IF(A127="","",IF(K127=0,"FLAG",IF('Partnership Information'!$E$6-K127&gt;='Partnership Information'!$B$13,"FLAG","")))</f>
        <v/>
      </c>
    </row>
    <row r="128" spans="1:18" x14ac:dyDescent="0.2">
      <c r="A128" t="str">
        <f>IF(ISBLANK(Attendance!A137),"",Attendance!A137)</f>
        <v/>
      </c>
      <c r="B128" t="str">
        <f>IF(ISBLANK(Attendance!B137),"",Attendance!B137)</f>
        <v/>
      </c>
      <c r="C128" s="32" t="str">
        <f>IF(ISNA(MATCH("Attended",Attendance!L137:BN137,0)),"",MATCH("Attended",Attendance!L137:BN137,0))</f>
        <v/>
      </c>
      <c r="D128" s="29" t="str">
        <f>IF(ISNA(MATCH("HalfDay",Attendance!L137:BN137,0)),"",MATCH("HalfDay",Attendance!L137:BN137,0))</f>
        <v/>
      </c>
      <c r="E128" s="29">
        <f t="shared" si="10"/>
        <v>0</v>
      </c>
      <c r="F128" s="32" t="str">
        <f>IF(ISNA(LOOKUP(2,1/(Attendance!L137:BN137="Attended"),Attendance!$L$5:$BN$5)),"",LOOKUP(2,1/(Attendance!L137:BN137="Attended"),Attendance!$L$5:$BN$5))</f>
        <v/>
      </c>
      <c r="G128" s="29" t="str">
        <f>IF(ISNA(LOOKUP(2,1/(Attendance!L137:BN137="HalfDay"),Attendance!$L$5:$BN$5)),"",LOOKUP(2,1/(Attendance!L137:BN137="HalfDay"),Attendance!$L$5:$BN$5))</f>
        <v/>
      </c>
      <c r="H128" s="29">
        <f t="shared" si="11"/>
        <v>0</v>
      </c>
      <c r="I128" s="32">
        <f>COUNTIF(Attendance!L137:BN137,"Attended")</f>
        <v>0</v>
      </c>
      <c r="J128" s="29">
        <f>COUNTIF(Attendance!L137:BN137,"HalfDay")</f>
        <v>0</v>
      </c>
      <c r="K128" s="1">
        <f t="shared" si="12"/>
        <v>0</v>
      </c>
      <c r="L128" s="1">
        <f>IF(A128="",0,'Partnership Information'!$E$6-Cumulative!K128)</f>
        <v>0</v>
      </c>
      <c r="M128" s="32">
        <f>INDEX(Attendance!$L$6:$BN$6,E128)</f>
        <v>0</v>
      </c>
      <c r="N128" s="29">
        <f>INDEX(Attendance!$L$6:$BN$6,H128)</f>
        <v>0</v>
      </c>
      <c r="O128" s="29">
        <f t="shared" si="13"/>
        <v>1</v>
      </c>
      <c r="P128" s="33">
        <f t="shared" si="14"/>
        <v>0</v>
      </c>
      <c r="Q128" s="39">
        <f ca="1">IF(ISERROR(K128/'Partnership Information'!$E$6),0,K128/'Partnership Information'!$E$6)</f>
        <v>0</v>
      </c>
      <c r="R128" s="1" t="str">
        <f>IF(A128="","",IF(K128=0,"FLAG",IF('Partnership Information'!$E$6-K128&gt;='Partnership Information'!$B$13,"FLAG","")))</f>
        <v/>
      </c>
    </row>
    <row r="129" spans="1:18" x14ac:dyDescent="0.2">
      <c r="A129" t="str">
        <f>IF(ISBLANK(Attendance!A138),"",Attendance!A138)</f>
        <v/>
      </c>
      <c r="B129" t="str">
        <f>IF(ISBLANK(Attendance!B138),"",Attendance!B138)</f>
        <v/>
      </c>
      <c r="C129" s="32" t="str">
        <f>IF(ISNA(MATCH("Attended",Attendance!L138:BN138,0)),"",MATCH("Attended",Attendance!L138:BN138,0))</f>
        <v/>
      </c>
      <c r="D129" s="29" t="str">
        <f>IF(ISNA(MATCH("HalfDay",Attendance!L138:BN138,0)),"",MATCH("HalfDay",Attendance!L138:BN138,0))</f>
        <v/>
      </c>
      <c r="E129" s="29">
        <f t="shared" si="10"/>
        <v>0</v>
      </c>
      <c r="F129" s="32" t="str">
        <f>IF(ISNA(LOOKUP(2,1/(Attendance!L138:BN138="Attended"),Attendance!$L$5:$BN$5)),"",LOOKUP(2,1/(Attendance!L138:BN138="Attended"),Attendance!$L$5:$BN$5))</f>
        <v/>
      </c>
      <c r="G129" s="29" t="str">
        <f>IF(ISNA(LOOKUP(2,1/(Attendance!L138:BN138="HalfDay"),Attendance!$L$5:$BN$5)),"",LOOKUP(2,1/(Attendance!L138:BN138="HalfDay"),Attendance!$L$5:$BN$5))</f>
        <v/>
      </c>
      <c r="H129" s="29">
        <f t="shared" si="11"/>
        <v>0</v>
      </c>
      <c r="I129" s="32">
        <f>COUNTIF(Attendance!L138:BN138,"Attended")</f>
        <v>0</v>
      </c>
      <c r="J129" s="29">
        <f>COUNTIF(Attendance!L138:BN138,"HalfDay")</f>
        <v>0</v>
      </c>
      <c r="K129" s="1">
        <f t="shared" si="12"/>
        <v>0</v>
      </c>
      <c r="L129" s="1">
        <f>IF(A129="",0,'Partnership Information'!$E$6-Cumulative!K129)</f>
        <v>0</v>
      </c>
      <c r="M129" s="32">
        <f>INDEX(Attendance!$L$6:$BN$6,E129)</f>
        <v>0</v>
      </c>
      <c r="N129" s="29">
        <f>INDEX(Attendance!$L$6:$BN$6,H129)</f>
        <v>0</v>
      </c>
      <c r="O129" s="29">
        <f t="shared" si="13"/>
        <v>1</v>
      </c>
      <c r="P129" s="33">
        <f t="shared" si="14"/>
        <v>0</v>
      </c>
      <c r="Q129" s="39">
        <f ca="1">IF(ISERROR(K129/'Partnership Information'!$E$6),0,K129/'Partnership Information'!$E$6)</f>
        <v>0</v>
      </c>
      <c r="R129" s="1" t="str">
        <f>IF(A129="","",IF(K129=0,"FLAG",IF('Partnership Information'!$E$6-K129&gt;='Partnership Information'!$B$13,"FLAG","")))</f>
        <v/>
      </c>
    </row>
    <row r="130" spans="1:18" x14ac:dyDescent="0.2">
      <c r="A130" t="str">
        <f>IF(ISBLANK(Attendance!A139),"",Attendance!A139)</f>
        <v/>
      </c>
      <c r="B130" t="str">
        <f>IF(ISBLANK(Attendance!B139),"",Attendance!B139)</f>
        <v/>
      </c>
      <c r="C130" s="32" t="str">
        <f>IF(ISNA(MATCH("Attended",Attendance!L139:BN139,0)),"",MATCH("Attended",Attendance!L139:BN139,0))</f>
        <v/>
      </c>
      <c r="D130" s="29" t="str">
        <f>IF(ISNA(MATCH("HalfDay",Attendance!L139:BN139,0)),"",MATCH("HalfDay",Attendance!L139:BN139,0))</f>
        <v/>
      </c>
      <c r="E130" s="29">
        <f t="shared" si="10"/>
        <v>0</v>
      </c>
      <c r="F130" s="32" t="str">
        <f>IF(ISNA(LOOKUP(2,1/(Attendance!L139:BN139="Attended"),Attendance!$L$5:$BN$5)),"",LOOKUP(2,1/(Attendance!L139:BN139="Attended"),Attendance!$L$5:$BN$5))</f>
        <v/>
      </c>
      <c r="G130" s="29" t="str">
        <f>IF(ISNA(LOOKUP(2,1/(Attendance!L139:BN139="HalfDay"),Attendance!$L$5:$BN$5)),"",LOOKUP(2,1/(Attendance!L139:BN139="HalfDay"),Attendance!$L$5:$BN$5))</f>
        <v/>
      </c>
      <c r="H130" s="29">
        <f t="shared" si="11"/>
        <v>0</v>
      </c>
      <c r="I130" s="32">
        <f>COUNTIF(Attendance!L139:BN139,"Attended")</f>
        <v>0</v>
      </c>
      <c r="J130" s="29">
        <f>COUNTIF(Attendance!L139:BN139,"HalfDay")</f>
        <v>0</v>
      </c>
      <c r="K130" s="1">
        <f t="shared" si="12"/>
        <v>0</v>
      </c>
      <c r="L130" s="1">
        <f>IF(A130="",0,'Partnership Information'!$E$6-Cumulative!K130)</f>
        <v>0</v>
      </c>
      <c r="M130" s="32">
        <f>INDEX(Attendance!$L$6:$BN$6,E130)</f>
        <v>0</v>
      </c>
      <c r="N130" s="29">
        <f>INDEX(Attendance!$L$6:$BN$6,H130)</f>
        <v>0</v>
      </c>
      <c r="O130" s="29">
        <f t="shared" si="13"/>
        <v>1</v>
      </c>
      <c r="P130" s="33">
        <f t="shared" si="14"/>
        <v>0</v>
      </c>
      <c r="Q130" s="39">
        <f ca="1">IF(ISERROR(K130/'Partnership Information'!$E$6),0,K130/'Partnership Information'!$E$6)</f>
        <v>0</v>
      </c>
      <c r="R130" s="1" t="str">
        <f>IF(A130="","",IF(K130=0,"FLAG",IF('Partnership Information'!$E$6-K130&gt;='Partnership Information'!$B$13,"FLAG","")))</f>
        <v/>
      </c>
    </row>
    <row r="131" spans="1:18" x14ac:dyDescent="0.2">
      <c r="A131" t="str">
        <f>IF(ISBLANK(Attendance!A140),"",Attendance!A140)</f>
        <v/>
      </c>
      <c r="B131" t="str">
        <f>IF(ISBLANK(Attendance!B140),"",Attendance!B140)</f>
        <v/>
      </c>
      <c r="C131" s="32" t="str">
        <f>IF(ISNA(MATCH("Attended",Attendance!L140:BN140,0)),"",MATCH("Attended",Attendance!L140:BN140,0))</f>
        <v/>
      </c>
      <c r="D131" s="29" t="str">
        <f>IF(ISNA(MATCH("HalfDay",Attendance!L140:BN140,0)),"",MATCH("HalfDay",Attendance!L140:BN140,0))</f>
        <v/>
      </c>
      <c r="E131" s="29">
        <f t="shared" si="10"/>
        <v>0</v>
      </c>
      <c r="F131" s="32" t="str">
        <f>IF(ISNA(LOOKUP(2,1/(Attendance!L140:BN140="Attended"),Attendance!$L$5:$BN$5)),"",LOOKUP(2,1/(Attendance!L140:BN140="Attended"),Attendance!$L$5:$BN$5))</f>
        <v/>
      </c>
      <c r="G131" s="29" t="str">
        <f>IF(ISNA(LOOKUP(2,1/(Attendance!L140:BN140="HalfDay"),Attendance!$L$5:$BN$5)),"",LOOKUP(2,1/(Attendance!L140:BN140="HalfDay"),Attendance!$L$5:$BN$5))</f>
        <v/>
      </c>
      <c r="H131" s="29">
        <f t="shared" si="11"/>
        <v>0</v>
      </c>
      <c r="I131" s="32">
        <f>COUNTIF(Attendance!L140:BN140,"Attended")</f>
        <v>0</v>
      </c>
      <c r="J131" s="29">
        <f>COUNTIF(Attendance!L140:BN140,"HalfDay")</f>
        <v>0</v>
      </c>
      <c r="K131" s="1">
        <f t="shared" si="12"/>
        <v>0</v>
      </c>
      <c r="L131" s="1">
        <f>IF(A131="",0,'Partnership Information'!$E$6-Cumulative!K131)</f>
        <v>0</v>
      </c>
      <c r="M131" s="32">
        <f>INDEX(Attendance!$L$6:$BN$6,E131)</f>
        <v>0</v>
      </c>
      <c r="N131" s="29">
        <f>INDEX(Attendance!$L$6:$BN$6,H131)</f>
        <v>0</v>
      </c>
      <c r="O131" s="29">
        <f t="shared" si="13"/>
        <v>1</v>
      </c>
      <c r="P131" s="33">
        <f t="shared" si="14"/>
        <v>0</v>
      </c>
      <c r="Q131" s="39">
        <f ca="1">IF(ISERROR(K131/'Partnership Information'!$E$6),0,K131/'Partnership Information'!$E$6)</f>
        <v>0</v>
      </c>
      <c r="R131" s="1" t="str">
        <f>IF(A131="","",IF(K131=0,"FLAG",IF('Partnership Information'!$E$6-K131&gt;='Partnership Information'!$B$13,"FLAG","")))</f>
        <v/>
      </c>
    </row>
    <row r="132" spans="1:18" x14ac:dyDescent="0.2">
      <c r="A132" t="str">
        <f>IF(ISBLANK(Attendance!A141),"",Attendance!A141)</f>
        <v/>
      </c>
      <c r="B132" t="str">
        <f>IF(ISBLANK(Attendance!B141),"",Attendance!B141)</f>
        <v/>
      </c>
      <c r="C132" s="32" t="str">
        <f>IF(ISNA(MATCH("Attended",Attendance!L141:BN141,0)),"",MATCH("Attended",Attendance!L141:BN141,0))</f>
        <v/>
      </c>
      <c r="D132" s="29" t="str">
        <f>IF(ISNA(MATCH("HalfDay",Attendance!L141:BN141,0)),"",MATCH("HalfDay",Attendance!L141:BN141,0))</f>
        <v/>
      </c>
      <c r="E132" s="29">
        <f t="shared" si="10"/>
        <v>0</v>
      </c>
      <c r="F132" s="32" t="str">
        <f>IF(ISNA(LOOKUP(2,1/(Attendance!L141:BN141="Attended"),Attendance!$L$5:$BN$5)),"",LOOKUP(2,1/(Attendance!L141:BN141="Attended"),Attendance!$L$5:$BN$5))</f>
        <v/>
      </c>
      <c r="G132" s="29" t="str">
        <f>IF(ISNA(LOOKUP(2,1/(Attendance!L141:BN141="HalfDay"),Attendance!$L$5:$BN$5)),"",LOOKUP(2,1/(Attendance!L141:BN141="HalfDay"),Attendance!$L$5:$BN$5))</f>
        <v/>
      </c>
      <c r="H132" s="29">
        <f t="shared" si="11"/>
        <v>0</v>
      </c>
      <c r="I132" s="32">
        <f>COUNTIF(Attendance!L141:BN141,"Attended")</f>
        <v>0</v>
      </c>
      <c r="J132" s="29">
        <f>COUNTIF(Attendance!L141:BN141,"HalfDay")</f>
        <v>0</v>
      </c>
      <c r="K132" s="1">
        <f t="shared" si="12"/>
        <v>0</v>
      </c>
      <c r="L132" s="1">
        <f>IF(A132="",0,'Partnership Information'!$E$6-Cumulative!K132)</f>
        <v>0</v>
      </c>
      <c r="M132" s="32">
        <f>INDEX(Attendance!$L$6:$BN$6,E132)</f>
        <v>0</v>
      </c>
      <c r="N132" s="29">
        <f>INDEX(Attendance!$L$6:$BN$6,H132)</f>
        <v>0</v>
      </c>
      <c r="O132" s="29">
        <f t="shared" si="13"/>
        <v>1</v>
      </c>
      <c r="P132" s="33">
        <f t="shared" si="14"/>
        <v>0</v>
      </c>
      <c r="Q132" s="39">
        <f ca="1">IF(ISERROR(K132/'Partnership Information'!$E$6),0,K132/'Partnership Information'!$E$6)</f>
        <v>0</v>
      </c>
      <c r="R132" s="1" t="str">
        <f>IF(A132="","",IF(K132=0,"FLAG",IF('Partnership Information'!$E$6-K132&gt;='Partnership Information'!$B$13,"FLAG","")))</f>
        <v/>
      </c>
    </row>
    <row r="133" spans="1:18" x14ac:dyDescent="0.2">
      <c r="A133" t="str">
        <f>IF(ISBLANK(Attendance!A142),"",Attendance!A142)</f>
        <v/>
      </c>
      <c r="B133" t="str">
        <f>IF(ISBLANK(Attendance!B142),"",Attendance!B142)</f>
        <v/>
      </c>
      <c r="C133" s="32" t="str">
        <f>IF(ISNA(MATCH("Attended",Attendance!L142:BN142,0)),"",MATCH("Attended",Attendance!L142:BN142,0))</f>
        <v/>
      </c>
      <c r="D133" s="29" t="str">
        <f>IF(ISNA(MATCH("HalfDay",Attendance!L142:BN142,0)),"",MATCH("HalfDay",Attendance!L142:BN142,0))</f>
        <v/>
      </c>
      <c r="E133" s="29">
        <f t="shared" si="10"/>
        <v>0</v>
      </c>
      <c r="F133" s="32" t="str">
        <f>IF(ISNA(LOOKUP(2,1/(Attendance!L142:BN142="Attended"),Attendance!$L$5:$BN$5)),"",LOOKUP(2,1/(Attendance!L142:BN142="Attended"),Attendance!$L$5:$BN$5))</f>
        <v/>
      </c>
      <c r="G133" s="29" t="str">
        <f>IF(ISNA(LOOKUP(2,1/(Attendance!L142:BN142="HalfDay"),Attendance!$L$5:$BN$5)),"",LOOKUP(2,1/(Attendance!L142:BN142="HalfDay"),Attendance!$L$5:$BN$5))</f>
        <v/>
      </c>
      <c r="H133" s="29">
        <f t="shared" si="11"/>
        <v>0</v>
      </c>
      <c r="I133" s="32">
        <f>COUNTIF(Attendance!L142:BN142,"Attended")</f>
        <v>0</v>
      </c>
      <c r="J133" s="29">
        <f>COUNTIF(Attendance!L142:BN142,"HalfDay")</f>
        <v>0</v>
      </c>
      <c r="K133" s="1">
        <f t="shared" si="12"/>
        <v>0</v>
      </c>
      <c r="L133" s="1">
        <f>IF(A133="",0,'Partnership Information'!$E$6-Cumulative!K133)</f>
        <v>0</v>
      </c>
      <c r="M133" s="32">
        <f>INDEX(Attendance!$L$6:$BN$6,E133)</f>
        <v>0</v>
      </c>
      <c r="N133" s="29">
        <f>INDEX(Attendance!$L$6:$BN$6,H133)</f>
        <v>0</v>
      </c>
      <c r="O133" s="29">
        <f t="shared" si="13"/>
        <v>1</v>
      </c>
      <c r="P133" s="33">
        <f t="shared" si="14"/>
        <v>0</v>
      </c>
      <c r="Q133" s="39">
        <f ca="1">IF(ISERROR(K133/'Partnership Information'!$E$6),0,K133/'Partnership Information'!$E$6)</f>
        <v>0</v>
      </c>
      <c r="R133" s="1" t="str">
        <f>IF(A133="","",IF(K133=0,"FLAG",IF('Partnership Information'!$E$6-K133&gt;='Partnership Information'!$B$13,"FLAG","")))</f>
        <v/>
      </c>
    </row>
    <row r="134" spans="1:18" x14ac:dyDescent="0.2">
      <c r="A134" t="str">
        <f>IF(ISBLANK(Attendance!A143),"",Attendance!A143)</f>
        <v/>
      </c>
      <c r="B134" t="str">
        <f>IF(ISBLANK(Attendance!B143),"",Attendance!B143)</f>
        <v/>
      </c>
      <c r="C134" s="32" t="str">
        <f>IF(ISNA(MATCH("Attended",Attendance!L143:BN143,0)),"",MATCH("Attended",Attendance!L143:BN143,0))</f>
        <v/>
      </c>
      <c r="D134" s="29" t="str">
        <f>IF(ISNA(MATCH("HalfDay",Attendance!L143:BN143,0)),"",MATCH("HalfDay",Attendance!L143:BN143,0))</f>
        <v/>
      </c>
      <c r="E134" s="29">
        <f t="shared" si="10"/>
        <v>0</v>
      </c>
      <c r="F134" s="32" t="str">
        <f>IF(ISNA(LOOKUP(2,1/(Attendance!L143:BN143="Attended"),Attendance!$L$5:$BN$5)),"",LOOKUP(2,1/(Attendance!L143:BN143="Attended"),Attendance!$L$5:$BN$5))</f>
        <v/>
      </c>
      <c r="G134" s="29" t="str">
        <f>IF(ISNA(LOOKUP(2,1/(Attendance!L143:BN143="HalfDay"),Attendance!$L$5:$BN$5)),"",LOOKUP(2,1/(Attendance!L143:BN143="HalfDay"),Attendance!$L$5:$BN$5))</f>
        <v/>
      </c>
      <c r="H134" s="29">
        <f t="shared" si="11"/>
        <v>0</v>
      </c>
      <c r="I134" s="32">
        <f>COUNTIF(Attendance!L143:BN143,"Attended")</f>
        <v>0</v>
      </c>
      <c r="J134" s="29">
        <f>COUNTIF(Attendance!L143:BN143,"HalfDay")</f>
        <v>0</v>
      </c>
      <c r="K134" s="1">
        <f t="shared" si="12"/>
        <v>0</v>
      </c>
      <c r="L134" s="1">
        <f>IF(A134="",0,'Partnership Information'!$E$6-Cumulative!K134)</f>
        <v>0</v>
      </c>
      <c r="M134" s="32">
        <f>INDEX(Attendance!$L$6:$BN$6,E134)</f>
        <v>0</v>
      </c>
      <c r="N134" s="29">
        <f>INDEX(Attendance!$L$6:$BN$6,H134)</f>
        <v>0</v>
      </c>
      <c r="O134" s="29">
        <f t="shared" si="13"/>
        <v>1</v>
      </c>
      <c r="P134" s="33">
        <f t="shared" si="14"/>
        <v>0</v>
      </c>
      <c r="Q134" s="39">
        <f ca="1">IF(ISERROR(K134/'Partnership Information'!$E$6),0,K134/'Partnership Information'!$E$6)</f>
        <v>0</v>
      </c>
      <c r="R134" s="1" t="str">
        <f>IF(A134="","",IF(K134=0,"FLAG",IF('Partnership Information'!$E$6-K134&gt;='Partnership Information'!$B$13,"FLAG","")))</f>
        <v/>
      </c>
    </row>
    <row r="135" spans="1:18" x14ac:dyDescent="0.2">
      <c r="A135" t="str">
        <f>IF(ISBLANK(Attendance!A144),"",Attendance!A144)</f>
        <v/>
      </c>
      <c r="B135" t="str">
        <f>IF(ISBLANK(Attendance!B144),"",Attendance!B144)</f>
        <v/>
      </c>
      <c r="C135" s="32" t="str">
        <f>IF(ISNA(MATCH("Attended",Attendance!L144:BN144,0)),"",MATCH("Attended",Attendance!L144:BN144,0))</f>
        <v/>
      </c>
      <c r="D135" s="29" t="str">
        <f>IF(ISNA(MATCH("HalfDay",Attendance!L144:BN144,0)),"",MATCH("HalfDay",Attendance!L144:BN144,0))</f>
        <v/>
      </c>
      <c r="E135" s="29">
        <f t="shared" si="10"/>
        <v>0</v>
      </c>
      <c r="F135" s="32" t="str">
        <f>IF(ISNA(LOOKUP(2,1/(Attendance!L144:BN144="Attended"),Attendance!$L$5:$BN$5)),"",LOOKUP(2,1/(Attendance!L144:BN144="Attended"),Attendance!$L$5:$BN$5))</f>
        <v/>
      </c>
      <c r="G135" s="29" t="str">
        <f>IF(ISNA(LOOKUP(2,1/(Attendance!L144:BN144="HalfDay"),Attendance!$L$5:$BN$5)),"",LOOKUP(2,1/(Attendance!L144:BN144="HalfDay"),Attendance!$L$5:$BN$5))</f>
        <v/>
      </c>
      <c r="H135" s="29">
        <f t="shared" si="11"/>
        <v>0</v>
      </c>
      <c r="I135" s="32">
        <f>COUNTIF(Attendance!L144:BN144,"Attended")</f>
        <v>0</v>
      </c>
      <c r="J135" s="29">
        <f>COUNTIF(Attendance!L144:BN144,"HalfDay")</f>
        <v>0</v>
      </c>
      <c r="K135" s="1">
        <f t="shared" si="12"/>
        <v>0</v>
      </c>
      <c r="L135" s="1">
        <f>IF(A135="",0,'Partnership Information'!$E$6-Cumulative!K135)</f>
        <v>0</v>
      </c>
      <c r="M135" s="32">
        <f>INDEX(Attendance!$L$6:$BN$6,E135)</f>
        <v>0</v>
      </c>
      <c r="N135" s="29">
        <f>INDEX(Attendance!$L$6:$BN$6,H135)</f>
        <v>0</v>
      </c>
      <c r="O135" s="29">
        <f t="shared" si="13"/>
        <v>1</v>
      </c>
      <c r="P135" s="33">
        <f t="shared" si="14"/>
        <v>0</v>
      </c>
      <c r="Q135" s="39">
        <f ca="1">IF(ISERROR(K135/'Partnership Information'!$E$6),0,K135/'Partnership Information'!$E$6)</f>
        <v>0</v>
      </c>
      <c r="R135" s="1" t="str">
        <f>IF(A135="","",IF(K135=0,"FLAG",IF('Partnership Information'!$E$6-K135&gt;='Partnership Information'!$B$13,"FLAG","")))</f>
        <v/>
      </c>
    </row>
    <row r="136" spans="1:18" x14ac:dyDescent="0.2">
      <c r="A136" t="str">
        <f>IF(ISBLANK(Attendance!A145),"",Attendance!A145)</f>
        <v/>
      </c>
      <c r="B136" t="str">
        <f>IF(ISBLANK(Attendance!B145),"",Attendance!B145)</f>
        <v/>
      </c>
      <c r="C136" s="32" t="str">
        <f>IF(ISNA(MATCH("Attended",Attendance!L145:BN145,0)),"",MATCH("Attended",Attendance!L145:BN145,0))</f>
        <v/>
      </c>
      <c r="D136" s="29" t="str">
        <f>IF(ISNA(MATCH("HalfDay",Attendance!L145:BN145,0)),"",MATCH("HalfDay",Attendance!L145:BN145,0))</f>
        <v/>
      </c>
      <c r="E136" s="29">
        <f t="shared" si="10"/>
        <v>0</v>
      </c>
      <c r="F136" s="32" t="str">
        <f>IF(ISNA(LOOKUP(2,1/(Attendance!L145:BN145="Attended"),Attendance!$L$5:$BN$5)),"",LOOKUP(2,1/(Attendance!L145:BN145="Attended"),Attendance!$L$5:$BN$5))</f>
        <v/>
      </c>
      <c r="G136" s="29" t="str">
        <f>IF(ISNA(LOOKUP(2,1/(Attendance!L145:BN145="HalfDay"),Attendance!$L$5:$BN$5)),"",LOOKUP(2,1/(Attendance!L145:BN145="HalfDay"),Attendance!$L$5:$BN$5))</f>
        <v/>
      </c>
      <c r="H136" s="29">
        <f t="shared" si="11"/>
        <v>0</v>
      </c>
      <c r="I136" s="32">
        <f>COUNTIF(Attendance!L145:BN145,"Attended")</f>
        <v>0</v>
      </c>
      <c r="J136" s="29">
        <f>COUNTIF(Attendance!L145:BN145,"HalfDay")</f>
        <v>0</v>
      </c>
      <c r="K136" s="1">
        <f t="shared" si="12"/>
        <v>0</v>
      </c>
      <c r="L136" s="1">
        <f>IF(A136="",0,'Partnership Information'!$E$6-Cumulative!K136)</f>
        <v>0</v>
      </c>
      <c r="M136" s="32">
        <f>INDEX(Attendance!$L$6:$BN$6,E136)</f>
        <v>0</v>
      </c>
      <c r="N136" s="29">
        <f>INDEX(Attendance!$L$6:$BN$6,H136)</f>
        <v>0</v>
      </c>
      <c r="O136" s="29">
        <f t="shared" si="13"/>
        <v>1</v>
      </c>
      <c r="P136" s="33">
        <f t="shared" si="14"/>
        <v>0</v>
      </c>
      <c r="Q136" s="39">
        <f ca="1">IF(ISERROR(K136/'Partnership Information'!$E$6),0,K136/'Partnership Information'!$E$6)</f>
        <v>0</v>
      </c>
      <c r="R136" s="1" t="str">
        <f>IF(A136="","",IF(K136=0,"FLAG",IF('Partnership Information'!$E$6-K136&gt;='Partnership Information'!$B$13,"FLAG","")))</f>
        <v/>
      </c>
    </row>
    <row r="137" spans="1:18" x14ac:dyDescent="0.2">
      <c r="A137" t="str">
        <f>IF(ISBLANK(Attendance!A146),"",Attendance!A146)</f>
        <v/>
      </c>
      <c r="B137" t="str">
        <f>IF(ISBLANK(Attendance!B146),"",Attendance!B146)</f>
        <v/>
      </c>
      <c r="C137" s="32" t="str">
        <f>IF(ISNA(MATCH("Attended",Attendance!L146:BN146,0)),"",MATCH("Attended",Attendance!L146:BN146,0))</f>
        <v/>
      </c>
      <c r="D137" s="29" t="str">
        <f>IF(ISNA(MATCH("HalfDay",Attendance!L146:BN146,0)),"",MATCH("HalfDay",Attendance!L146:BN146,0))</f>
        <v/>
      </c>
      <c r="E137" s="29">
        <f t="shared" si="10"/>
        <v>0</v>
      </c>
      <c r="F137" s="32" t="str">
        <f>IF(ISNA(LOOKUP(2,1/(Attendance!L146:BN146="Attended"),Attendance!$L$5:$BN$5)),"",LOOKUP(2,1/(Attendance!L146:BN146="Attended"),Attendance!$L$5:$BN$5))</f>
        <v/>
      </c>
      <c r="G137" s="29" t="str">
        <f>IF(ISNA(LOOKUP(2,1/(Attendance!L146:BN146="HalfDay"),Attendance!$L$5:$BN$5)),"",LOOKUP(2,1/(Attendance!L146:BN146="HalfDay"),Attendance!$L$5:$BN$5))</f>
        <v/>
      </c>
      <c r="H137" s="29">
        <f t="shared" si="11"/>
        <v>0</v>
      </c>
      <c r="I137" s="32">
        <f>COUNTIF(Attendance!L146:BN146,"Attended")</f>
        <v>0</v>
      </c>
      <c r="J137" s="29">
        <f>COUNTIF(Attendance!L146:BN146,"HalfDay")</f>
        <v>0</v>
      </c>
      <c r="K137" s="1">
        <f t="shared" si="12"/>
        <v>0</v>
      </c>
      <c r="L137" s="1">
        <f>IF(A137="",0,'Partnership Information'!$E$6-Cumulative!K137)</f>
        <v>0</v>
      </c>
      <c r="M137" s="32">
        <f>INDEX(Attendance!$L$6:$BN$6,E137)</f>
        <v>0</v>
      </c>
      <c r="N137" s="29">
        <f>INDEX(Attendance!$L$6:$BN$6,H137)</f>
        <v>0</v>
      </c>
      <c r="O137" s="29">
        <f t="shared" si="13"/>
        <v>1</v>
      </c>
      <c r="P137" s="33">
        <f t="shared" si="14"/>
        <v>0</v>
      </c>
      <c r="Q137" s="39">
        <f ca="1">IF(ISERROR(K137/'Partnership Information'!$E$6),0,K137/'Partnership Information'!$E$6)</f>
        <v>0</v>
      </c>
      <c r="R137" s="1" t="str">
        <f>IF(A137="","",IF(K137=0,"FLAG",IF('Partnership Information'!$E$6-K137&gt;='Partnership Information'!$B$13,"FLAG","")))</f>
        <v/>
      </c>
    </row>
    <row r="138" spans="1:18" x14ac:dyDescent="0.2">
      <c r="A138" t="str">
        <f>IF(ISBLANK(Attendance!A147),"",Attendance!A147)</f>
        <v/>
      </c>
      <c r="B138" t="str">
        <f>IF(ISBLANK(Attendance!B147),"",Attendance!B147)</f>
        <v/>
      </c>
      <c r="C138" s="32" t="str">
        <f>IF(ISNA(MATCH("Attended",Attendance!L147:BN147,0)),"",MATCH("Attended",Attendance!L147:BN147,0))</f>
        <v/>
      </c>
      <c r="D138" s="29" t="str">
        <f>IF(ISNA(MATCH("HalfDay",Attendance!L147:BN147,0)),"",MATCH("HalfDay",Attendance!L147:BN147,0))</f>
        <v/>
      </c>
      <c r="E138" s="29">
        <f t="shared" si="10"/>
        <v>0</v>
      </c>
      <c r="F138" s="32" t="str">
        <f>IF(ISNA(LOOKUP(2,1/(Attendance!L147:BN147="Attended"),Attendance!$L$5:$BN$5)),"",LOOKUP(2,1/(Attendance!L147:BN147="Attended"),Attendance!$L$5:$BN$5))</f>
        <v/>
      </c>
      <c r="G138" s="29" t="str">
        <f>IF(ISNA(LOOKUP(2,1/(Attendance!L147:BN147="HalfDay"),Attendance!$L$5:$BN$5)),"",LOOKUP(2,1/(Attendance!L147:BN147="HalfDay"),Attendance!$L$5:$BN$5))</f>
        <v/>
      </c>
      <c r="H138" s="29">
        <f t="shared" si="11"/>
        <v>0</v>
      </c>
      <c r="I138" s="32">
        <f>COUNTIF(Attendance!L147:BN147,"Attended")</f>
        <v>0</v>
      </c>
      <c r="J138" s="29">
        <f>COUNTIF(Attendance!L147:BN147,"HalfDay")</f>
        <v>0</v>
      </c>
      <c r="K138" s="1">
        <f t="shared" si="12"/>
        <v>0</v>
      </c>
      <c r="L138" s="1">
        <f>IF(A138="",0,'Partnership Information'!$E$6-Cumulative!K138)</f>
        <v>0</v>
      </c>
      <c r="M138" s="32">
        <f>INDEX(Attendance!$L$6:$BN$6,E138)</f>
        <v>0</v>
      </c>
      <c r="N138" s="29">
        <f>INDEX(Attendance!$L$6:$BN$6,H138)</f>
        <v>0</v>
      </c>
      <c r="O138" s="29">
        <f t="shared" si="13"/>
        <v>1</v>
      </c>
      <c r="P138" s="33">
        <f t="shared" si="14"/>
        <v>0</v>
      </c>
      <c r="Q138" s="39">
        <f ca="1">IF(ISERROR(K138/'Partnership Information'!$E$6),0,K138/'Partnership Information'!$E$6)</f>
        <v>0</v>
      </c>
      <c r="R138" s="1" t="str">
        <f>IF(A138="","",IF(K138=0,"FLAG",IF('Partnership Information'!$E$6-K138&gt;='Partnership Information'!$B$13,"FLAG","")))</f>
        <v/>
      </c>
    </row>
    <row r="139" spans="1:18" x14ac:dyDescent="0.2">
      <c r="A139" t="str">
        <f>IF(ISBLANK(Attendance!A148),"",Attendance!A148)</f>
        <v/>
      </c>
      <c r="B139" t="str">
        <f>IF(ISBLANK(Attendance!B148),"",Attendance!B148)</f>
        <v/>
      </c>
      <c r="C139" s="32" t="str">
        <f>IF(ISNA(MATCH("Attended",Attendance!L148:BN148,0)),"",MATCH("Attended",Attendance!L148:BN148,0))</f>
        <v/>
      </c>
      <c r="D139" s="29" t="str">
        <f>IF(ISNA(MATCH("HalfDay",Attendance!L148:BN148,0)),"",MATCH("HalfDay",Attendance!L148:BN148,0))</f>
        <v/>
      </c>
      <c r="E139" s="29">
        <f t="shared" si="10"/>
        <v>0</v>
      </c>
      <c r="F139" s="32" t="str">
        <f>IF(ISNA(LOOKUP(2,1/(Attendance!L148:BN148="Attended"),Attendance!$L$5:$BN$5)),"",LOOKUP(2,1/(Attendance!L148:BN148="Attended"),Attendance!$L$5:$BN$5))</f>
        <v/>
      </c>
      <c r="G139" s="29" t="str">
        <f>IF(ISNA(LOOKUP(2,1/(Attendance!L148:BN148="HalfDay"),Attendance!$L$5:$BN$5)),"",LOOKUP(2,1/(Attendance!L148:BN148="HalfDay"),Attendance!$L$5:$BN$5))</f>
        <v/>
      </c>
      <c r="H139" s="29">
        <f t="shared" si="11"/>
        <v>0</v>
      </c>
      <c r="I139" s="32">
        <f>COUNTIF(Attendance!L148:BN148,"Attended")</f>
        <v>0</v>
      </c>
      <c r="J139" s="29">
        <f>COUNTIF(Attendance!L148:BN148,"HalfDay")</f>
        <v>0</v>
      </c>
      <c r="K139" s="1">
        <f t="shared" si="12"/>
        <v>0</v>
      </c>
      <c r="L139" s="1">
        <f>IF(A139="",0,'Partnership Information'!$E$6-Cumulative!K139)</f>
        <v>0</v>
      </c>
      <c r="M139" s="32">
        <f>INDEX(Attendance!$L$6:$BN$6,E139)</f>
        <v>0</v>
      </c>
      <c r="N139" s="29">
        <f>INDEX(Attendance!$L$6:$BN$6,H139)</f>
        <v>0</v>
      </c>
      <c r="O139" s="29">
        <f t="shared" si="13"/>
        <v>1</v>
      </c>
      <c r="P139" s="33">
        <f t="shared" si="14"/>
        <v>0</v>
      </c>
      <c r="Q139" s="39">
        <f ca="1">IF(ISERROR(K139/'Partnership Information'!$E$6),0,K139/'Partnership Information'!$E$6)</f>
        <v>0</v>
      </c>
      <c r="R139" s="1" t="str">
        <f>IF(A139="","",IF(K139=0,"FLAG",IF('Partnership Information'!$E$6-K139&gt;='Partnership Information'!$B$13,"FLAG","")))</f>
        <v/>
      </c>
    </row>
    <row r="140" spans="1:18" x14ac:dyDescent="0.2">
      <c r="A140" t="str">
        <f>IF(ISBLANK(Attendance!A149),"",Attendance!A149)</f>
        <v/>
      </c>
      <c r="B140" t="str">
        <f>IF(ISBLANK(Attendance!B149),"",Attendance!B149)</f>
        <v/>
      </c>
      <c r="C140" s="32" t="str">
        <f>IF(ISNA(MATCH("Attended",Attendance!L149:BN149,0)),"",MATCH("Attended",Attendance!L149:BN149,0))</f>
        <v/>
      </c>
      <c r="D140" s="29" t="str">
        <f>IF(ISNA(MATCH("HalfDay",Attendance!L149:BN149,0)),"",MATCH("HalfDay",Attendance!L149:BN149,0))</f>
        <v/>
      </c>
      <c r="E140" s="29">
        <f t="shared" si="10"/>
        <v>0</v>
      </c>
      <c r="F140" s="32" t="str">
        <f>IF(ISNA(LOOKUP(2,1/(Attendance!L149:BN149="Attended"),Attendance!$L$5:$BN$5)),"",LOOKUP(2,1/(Attendance!L149:BN149="Attended"),Attendance!$L$5:$BN$5))</f>
        <v/>
      </c>
      <c r="G140" s="29" t="str">
        <f>IF(ISNA(LOOKUP(2,1/(Attendance!L149:BN149="HalfDay"),Attendance!$L$5:$BN$5)),"",LOOKUP(2,1/(Attendance!L149:BN149="HalfDay"),Attendance!$L$5:$BN$5))</f>
        <v/>
      </c>
      <c r="H140" s="29">
        <f t="shared" si="11"/>
        <v>0</v>
      </c>
      <c r="I140" s="32">
        <f>COUNTIF(Attendance!L149:BN149,"Attended")</f>
        <v>0</v>
      </c>
      <c r="J140" s="29">
        <f>COUNTIF(Attendance!L149:BN149,"HalfDay")</f>
        <v>0</v>
      </c>
      <c r="K140" s="1">
        <f t="shared" si="12"/>
        <v>0</v>
      </c>
      <c r="L140" s="1">
        <f>IF(A140="",0,'Partnership Information'!$E$6-Cumulative!K140)</f>
        <v>0</v>
      </c>
      <c r="M140" s="32">
        <f>INDEX(Attendance!$L$6:$BN$6,E140)</f>
        <v>0</v>
      </c>
      <c r="N140" s="29">
        <f>INDEX(Attendance!$L$6:$BN$6,H140)</f>
        <v>0</v>
      </c>
      <c r="O140" s="29">
        <f t="shared" si="13"/>
        <v>1</v>
      </c>
      <c r="P140" s="33">
        <f t="shared" si="14"/>
        <v>0</v>
      </c>
      <c r="Q140" s="39">
        <f ca="1">IF(ISERROR(K140/'Partnership Information'!$E$6),0,K140/'Partnership Information'!$E$6)</f>
        <v>0</v>
      </c>
      <c r="R140" s="1" t="str">
        <f>IF(A140="","",IF(K140=0,"FLAG",IF('Partnership Information'!$E$6-K140&gt;='Partnership Information'!$B$13,"FLAG","")))</f>
        <v/>
      </c>
    </row>
    <row r="141" spans="1:18" x14ac:dyDescent="0.2">
      <c r="A141" t="str">
        <f>IF(ISBLANK(Attendance!A150),"",Attendance!A150)</f>
        <v/>
      </c>
      <c r="B141" t="str">
        <f>IF(ISBLANK(Attendance!B150),"",Attendance!B150)</f>
        <v/>
      </c>
      <c r="C141" s="32" t="str">
        <f>IF(ISNA(MATCH("Attended",Attendance!L150:BN150,0)),"",MATCH("Attended",Attendance!L150:BN150,0))</f>
        <v/>
      </c>
      <c r="D141" s="29" t="str">
        <f>IF(ISNA(MATCH("HalfDay",Attendance!L150:BN150,0)),"",MATCH("HalfDay",Attendance!L150:BN150,0))</f>
        <v/>
      </c>
      <c r="E141" s="29">
        <f t="shared" si="10"/>
        <v>0</v>
      </c>
      <c r="F141" s="32" t="str">
        <f>IF(ISNA(LOOKUP(2,1/(Attendance!L150:BN150="Attended"),Attendance!$L$5:$BN$5)),"",LOOKUP(2,1/(Attendance!L150:BN150="Attended"),Attendance!$L$5:$BN$5))</f>
        <v/>
      </c>
      <c r="G141" s="29" t="str">
        <f>IF(ISNA(LOOKUP(2,1/(Attendance!L150:BN150="HalfDay"),Attendance!$L$5:$BN$5)),"",LOOKUP(2,1/(Attendance!L150:BN150="HalfDay"),Attendance!$L$5:$BN$5))</f>
        <v/>
      </c>
      <c r="H141" s="29">
        <f t="shared" si="11"/>
        <v>0</v>
      </c>
      <c r="I141" s="32">
        <f>COUNTIF(Attendance!L150:BN150,"Attended")</f>
        <v>0</v>
      </c>
      <c r="J141" s="29">
        <f>COUNTIF(Attendance!L150:BN150,"HalfDay")</f>
        <v>0</v>
      </c>
      <c r="K141" s="1">
        <f t="shared" si="12"/>
        <v>0</v>
      </c>
      <c r="L141" s="1">
        <f>IF(A141="",0,'Partnership Information'!$E$6-Cumulative!K141)</f>
        <v>0</v>
      </c>
      <c r="M141" s="32">
        <f>INDEX(Attendance!$L$6:$BN$6,E141)</f>
        <v>0</v>
      </c>
      <c r="N141" s="29">
        <f>INDEX(Attendance!$L$6:$BN$6,H141)</f>
        <v>0</v>
      </c>
      <c r="O141" s="29">
        <f t="shared" si="13"/>
        <v>1</v>
      </c>
      <c r="P141" s="33">
        <f t="shared" si="14"/>
        <v>0</v>
      </c>
      <c r="Q141" s="39">
        <f ca="1">IF(ISERROR(K141/'Partnership Information'!$E$6),0,K141/'Partnership Information'!$E$6)</f>
        <v>0</v>
      </c>
      <c r="R141" s="1" t="str">
        <f>IF(A141="","",IF(K141=0,"FLAG",IF('Partnership Information'!$E$6-K141&gt;='Partnership Information'!$B$13,"FLAG","")))</f>
        <v/>
      </c>
    </row>
    <row r="142" spans="1:18" x14ac:dyDescent="0.2">
      <c r="A142" t="str">
        <f>IF(ISBLANK(Attendance!A151),"",Attendance!A151)</f>
        <v/>
      </c>
      <c r="B142" t="str">
        <f>IF(ISBLANK(Attendance!B151),"",Attendance!B151)</f>
        <v/>
      </c>
      <c r="C142" s="32" t="str">
        <f>IF(ISNA(MATCH("Attended",Attendance!L151:BN151,0)),"",MATCH("Attended",Attendance!L151:BN151,0))</f>
        <v/>
      </c>
      <c r="D142" s="29" t="str">
        <f>IF(ISNA(MATCH("HalfDay",Attendance!L151:BN151,0)),"",MATCH("HalfDay",Attendance!L151:BN151,0))</f>
        <v/>
      </c>
      <c r="E142" s="29">
        <f t="shared" si="10"/>
        <v>0</v>
      </c>
      <c r="F142" s="32" t="str">
        <f>IF(ISNA(LOOKUP(2,1/(Attendance!L151:BN151="Attended"),Attendance!$L$5:$BN$5)),"",LOOKUP(2,1/(Attendance!L151:BN151="Attended"),Attendance!$L$5:$BN$5))</f>
        <v/>
      </c>
      <c r="G142" s="29" t="str">
        <f>IF(ISNA(LOOKUP(2,1/(Attendance!L151:BN151="HalfDay"),Attendance!$L$5:$BN$5)),"",LOOKUP(2,1/(Attendance!L151:BN151="HalfDay"),Attendance!$L$5:$BN$5))</f>
        <v/>
      </c>
      <c r="H142" s="29">
        <f t="shared" si="11"/>
        <v>0</v>
      </c>
      <c r="I142" s="32">
        <f>COUNTIF(Attendance!L151:BN151,"Attended")</f>
        <v>0</v>
      </c>
      <c r="J142" s="29">
        <f>COUNTIF(Attendance!L151:BN151,"HalfDay")</f>
        <v>0</v>
      </c>
      <c r="K142" s="1">
        <f t="shared" si="12"/>
        <v>0</v>
      </c>
      <c r="L142" s="1">
        <f>IF(A142="",0,'Partnership Information'!$E$6-Cumulative!K142)</f>
        <v>0</v>
      </c>
      <c r="M142" s="32">
        <f>INDEX(Attendance!$L$6:$BN$6,E142)</f>
        <v>0</v>
      </c>
      <c r="N142" s="29">
        <f>INDEX(Attendance!$L$6:$BN$6,H142)</f>
        <v>0</v>
      </c>
      <c r="O142" s="29">
        <f t="shared" si="13"/>
        <v>1</v>
      </c>
      <c r="P142" s="33">
        <f t="shared" si="14"/>
        <v>0</v>
      </c>
      <c r="Q142" s="39">
        <f ca="1">IF(ISERROR(K142/'Partnership Information'!$E$6),0,K142/'Partnership Information'!$E$6)</f>
        <v>0</v>
      </c>
      <c r="R142" s="1" t="str">
        <f>IF(A142="","",IF(K142=0,"FLAG",IF('Partnership Information'!$E$6-K142&gt;='Partnership Information'!$B$13,"FLAG","")))</f>
        <v/>
      </c>
    </row>
    <row r="143" spans="1:18" x14ac:dyDescent="0.2">
      <c r="A143" t="str">
        <f>IF(ISBLANK(Attendance!A152),"",Attendance!A152)</f>
        <v/>
      </c>
      <c r="B143" t="str">
        <f>IF(ISBLANK(Attendance!B152),"",Attendance!B152)</f>
        <v/>
      </c>
      <c r="C143" s="32" t="str">
        <f>IF(ISNA(MATCH("Attended",Attendance!L152:BN152,0)),"",MATCH("Attended",Attendance!L152:BN152,0))</f>
        <v/>
      </c>
      <c r="D143" s="29" t="str">
        <f>IF(ISNA(MATCH("HalfDay",Attendance!L152:BN152,0)),"",MATCH("HalfDay",Attendance!L152:BN152,0))</f>
        <v/>
      </c>
      <c r="E143" s="29">
        <f t="shared" si="10"/>
        <v>0</v>
      </c>
      <c r="F143" s="32" t="str">
        <f>IF(ISNA(LOOKUP(2,1/(Attendance!L152:BN152="Attended"),Attendance!$L$5:$BN$5)),"",LOOKUP(2,1/(Attendance!L152:BN152="Attended"),Attendance!$L$5:$BN$5))</f>
        <v/>
      </c>
      <c r="G143" s="29" t="str">
        <f>IF(ISNA(LOOKUP(2,1/(Attendance!L152:BN152="HalfDay"),Attendance!$L$5:$BN$5)),"",LOOKUP(2,1/(Attendance!L152:BN152="HalfDay"),Attendance!$L$5:$BN$5))</f>
        <v/>
      </c>
      <c r="H143" s="29">
        <f t="shared" si="11"/>
        <v>0</v>
      </c>
      <c r="I143" s="32">
        <f>COUNTIF(Attendance!L152:BN152,"Attended")</f>
        <v>0</v>
      </c>
      <c r="J143" s="29">
        <f>COUNTIF(Attendance!L152:BN152,"HalfDay")</f>
        <v>0</v>
      </c>
      <c r="K143" s="1">
        <f t="shared" si="12"/>
        <v>0</v>
      </c>
      <c r="L143" s="1">
        <f>IF(A143="",0,'Partnership Information'!$E$6-Cumulative!K143)</f>
        <v>0</v>
      </c>
      <c r="M143" s="32">
        <f>INDEX(Attendance!$L$6:$BN$6,E143)</f>
        <v>0</v>
      </c>
      <c r="N143" s="29">
        <f>INDEX(Attendance!$L$6:$BN$6,H143)</f>
        <v>0</v>
      </c>
      <c r="O143" s="29">
        <f t="shared" si="13"/>
        <v>1</v>
      </c>
      <c r="P143" s="33">
        <f t="shared" si="14"/>
        <v>0</v>
      </c>
      <c r="Q143" s="39">
        <f ca="1">IF(ISERROR(K143/'Partnership Information'!$E$6),0,K143/'Partnership Information'!$E$6)</f>
        <v>0</v>
      </c>
      <c r="R143" s="1" t="str">
        <f>IF(A143="","",IF(K143=0,"FLAG",IF('Partnership Information'!$E$6-K143&gt;='Partnership Information'!$B$13,"FLAG","")))</f>
        <v/>
      </c>
    </row>
    <row r="144" spans="1:18" x14ac:dyDescent="0.2">
      <c r="A144" t="str">
        <f>IF(ISBLANK(Attendance!A153),"",Attendance!A153)</f>
        <v/>
      </c>
      <c r="B144" t="str">
        <f>IF(ISBLANK(Attendance!B153),"",Attendance!B153)</f>
        <v/>
      </c>
      <c r="C144" s="32" t="str">
        <f>IF(ISNA(MATCH("Attended",Attendance!L153:BN153,0)),"",MATCH("Attended",Attendance!L153:BN153,0))</f>
        <v/>
      </c>
      <c r="D144" s="29" t="str">
        <f>IF(ISNA(MATCH("HalfDay",Attendance!L153:BN153,0)),"",MATCH("HalfDay",Attendance!L153:BN153,0))</f>
        <v/>
      </c>
      <c r="E144" s="29">
        <f t="shared" si="10"/>
        <v>0</v>
      </c>
      <c r="F144" s="32" t="str">
        <f>IF(ISNA(LOOKUP(2,1/(Attendance!L153:BN153="Attended"),Attendance!$L$5:$BN$5)),"",LOOKUP(2,1/(Attendance!L153:BN153="Attended"),Attendance!$L$5:$BN$5))</f>
        <v/>
      </c>
      <c r="G144" s="29" t="str">
        <f>IF(ISNA(LOOKUP(2,1/(Attendance!L153:BN153="HalfDay"),Attendance!$L$5:$BN$5)),"",LOOKUP(2,1/(Attendance!L153:BN153="HalfDay"),Attendance!$L$5:$BN$5))</f>
        <v/>
      </c>
      <c r="H144" s="29">
        <f t="shared" si="11"/>
        <v>0</v>
      </c>
      <c r="I144" s="32">
        <f>COUNTIF(Attendance!L153:BN153,"Attended")</f>
        <v>0</v>
      </c>
      <c r="J144" s="29">
        <f>COUNTIF(Attendance!L153:BN153,"HalfDay")</f>
        <v>0</v>
      </c>
      <c r="K144" s="1">
        <f t="shared" si="12"/>
        <v>0</v>
      </c>
      <c r="L144" s="1">
        <f>IF(A144="",0,'Partnership Information'!$E$6-Cumulative!K144)</f>
        <v>0</v>
      </c>
      <c r="M144" s="32">
        <f>INDEX(Attendance!$L$6:$BN$6,E144)</f>
        <v>0</v>
      </c>
      <c r="N144" s="29">
        <f>INDEX(Attendance!$L$6:$BN$6,H144)</f>
        <v>0</v>
      </c>
      <c r="O144" s="29">
        <f t="shared" si="13"/>
        <v>1</v>
      </c>
      <c r="P144" s="33">
        <f t="shared" si="14"/>
        <v>0</v>
      </c>
      <c r="Q144" s="39">
        <f ca="1">IF(ISERROR(K144/'Partnership Information'!$E$6),0,K144/'Partnership Information'!$E$6)</f>
        <v>0</v>
      </c>
      <c r="R144" s="1" t="str">
        <f>IF(A144="","",IF(K144=0,"FLAG",IF('Partnership Information'!$E$6-K144&gt;='Partnership Information'!$B$13,"FLAG","")))</f>
        <v/>
      </c>
    </row>
    <row r="145" spans="1:18" x14ac:dyDescent="0.2">
      <c r="A145" t="str">
        <f>IF(ISBLANK(Attendance!A154),"",Attendance!A154)</f>
        <v/>
      </c>
      <c r="B145" t="str">
        <f>IF(ISBLANK(Attendance!B154),"",Attendance!B154)</f>
        <v/>
      </c>
      <c r="C145" s="32" t="str">
        <f>IF(ISNA(MATCH("Attended",Attendance!L154:BN154,0)),"",MATCH("Attended",Attendance!L154:BN154,0))</f>
        <v/>
      </c>
      <c r="D145" s="29" t="str">
        <f>IF(ISNA(MATCH("HalfDay",Attendance!L154:BN154,0)),"",MATCH("HalfDay",Attendance!L154:BN154,0))</f>
        <v/>
      </c>
      <c r="E145" s="29">
        <f t="shared" si="10"/>
        <v>0</v>
      </c>
      <c r="F145" s="32" t="str">
        <f>IF(ISNA(LOOKUP(2,1/(Attendance!L154:BN154="Attended"),Attendance!$L$5:$BN$5)),"",LOOKUP(2,1/(Attendance!L154:BN154="Attended"),Attendance!$L$5:$BN$5))</f>
        <v/>
      </c>
      <c r="G145" s="29" t="str">
        <f>IF(ISNA(LOOKUP(2,1/(Attendance!L154:BN154="HalfDay"),Attendance!$L$5:$BN$5)),"",LOOKUP(2,1/(Attendance!L154:BN154="HalfDay"),Attendance!$L$5:$BN$5))</f>
        <v/>
      </c>
      <c r="H145" s="29">
        <f t="shared" si="11"/>
        <v>0</v>
      </c>
      <c r="I145" s="32">
        <f>COUNTIF(Attendance!L154:BN154,"Attended")</f>
        <v>0</v>
      </c>
      <c r="J145" s="29">
        <f>COUNTIF(Attendance!L154:BN154,"HalfDay")</f>
        <v>0</v>
      </c>
      <c r="K145" s="1">
        <f t="shared" si="12"/>
        <v>0</v>
      </c>
      <c r="L145" s="1">
        <f>IF(A145="",0,'Partnership Information'!$E$6-Cumulative!K145)</f>
        <v>0</v>
      </c>
      <c r="M145" s="32">
        <f>INDEX(Attendance!$L$6:$BN$6,E145)</f>
        <v>0</v>
      </c>
      <c r="N145" s="29">
        <f>INDEX(Attendance!$L$6:$BN$6,H145)</f>
        <v>0</v>
      </c>
      <c r="O145" s="29">
        <f t="shared" si="13"/>
        <v>1</v>
      </c>
      <c r="P145" s="33">
        <f t="shared" si="14"/>
        <v>0</v>
      </c>
      <c r="Q145" s="39">
        <f ca="1">IF(ISERROR(K145/'Partnership Information'!$E$6),0,K145/'Partnership Information'!$E$6)</f>
        <v>0</v>
      </c>
      <c r="R145" s="1" t="str">
        <f>IF(A145="","",IF(K145=0,"FLAG",IF('Partnership Information'!$E$6-K145&gt;='Partnership Information'!$B$13,"FLAG","")))</f>
        <v/>
      </c>
    </row>
    <row r="146" spans="1:18" x14ac:dyDescent="0.2">
      <c r="A146" t="str">
        <f>IF(ISBLANK(Attendance!A155),"",Attendance!A155)</f>
        <v/>
      </c>
      <c r="B146" t="str">
        <f>IF(ISBLANK(Attendance!B155),"",Attendance!B155)</f>
        <v/>
      </c>
      <c r="C146" s="32" t="str">
        <f>IF(ISNA(MATCH("Attended",Attendance!L155:BN155,0)),"",MATCH("Attended",Attendance!L155:BN155,0))</f>
        <v/>
      </c>
      <c r="D146" s="29" t="str">
        <f>IF(ISNA(MATCH("HalfDay",Attendance!L155:BN155,0)),"",MATCH("HalfDay",Attendance!L155:BN155,0))</f>
        <v/>
      </c>
      <c r="E146" s="29">
        <f t="shared" si="10"/>
        <v>0</v>
      </c>
      <c r="F146" s="32" t="str">
        <f>IF(ISNA(LOOKUP(2,1/(Attendance!L155:BN155="Attended"),Attendance!$L$5:$BN$5)),"",LOOKUP(2,1/(Attendance!L155:BN155="Attended"),Attendance!$L$5:$BN$5))</f>
        <v/>
      </c>
      <c r="G146" s="29" t="str">
        <f>IF(ISNA(LOOKUP(2,1/(Attendance!L155:BN155="HalfDay"),Attendance!$L$5:$BN$5)),"",LOOKUP(2,1/(Attendance!L155:BN155="HalfDay"),Attendance!$L$5:$BN$5))</f>
        <v/>
      </c>
      <c r="H146" s="29">
        <f t="shared" si="11"/>
        <v>0</v>
      </c>
      <c r="I146" s="32">
        <f>COUNTIF(Attendance!L155:BN155,"Attended")</f>
        <v>0</v>
      </c>
      <c r="J146" s="29">
        <f>COUNTIF(Attendance!L155:BN155,"HalfDay")</f>
        <v>0</v>
      </c>
      <c r="K146" s="1">
        <f t="shared" si="12"/>
        <v>0</v>
      </c>
      <c r="L146" s="1">
        <f>IF(A146="",0,'Partnership Information'!$E$6-Cumulative!K146)</f>
        <v>0</v>
      </c>
      <c r="M146" s="32">
        <f>INDEX(Attendance!$L$6:$BN$6,E146)</f>
        <v>0</v>
      </c>
      <c r="N146" s="29">
        <f>INDEX(Attendance!$L$6:$BN$6,H146)</f>
        <v>0</v>
      </c>
      <c r="O146" s="29">
        <f t="shared" si="13"/>
        <v>1</v>
      </c>
      <c r="P146" s="33">
        <f t="shared" si="14"/>
        <v>0</v>
      </c>
      <c r="Q146" s="39">
        <f ca="1">IF(ISERROR(K146/'Partnership Information'!$E$6),0,K146/'Partnership Information'!$E$6)</f>
        <v>0</v>
      </c>
      <c r="R146" s="1" t="str">
        <f>IF(A146="","",IF(K146=0,"FLAG",IF('Partnership Information'!$E$6-K146&gt;='Partnership Information'!$B$13,"FLAG","")))</f>
        <v/>
      </c>
    </row>
    <row r="147" spans="1:18" x14ac:dyDescent="0.2">
      <c r="A147" t="str">
        <f>IF(ISBLANK(Attendance!A156),"",Attendance!A156)</f>
        <v/>
      </c>
      <c r="B147" t="str">
        <f>IF(ISBLANK(Attendance!B156),"",Attendance!B156)</f>
        <v/>
      </c>
      <c r="C147" s="32" t="str">
        <f>IF(ISNA(MATCH("Attended",Attendance!L156:BN156,0)),"",MATCH("Attended",Attendance!L156:BN156,0))</f>
        <v/>
      </c>
      <c r="D147" s="29" t="str">
        <f>IF(ISNA(MATCH("HalfDay",Attendance!L156:BN156,0)),"",MATCH("HalfDay",Attendance!L156:BN156,0))</f>
        <v/>
      </c>
      <c r="E147" s="29">
        <f t="shared" si="10"/>
        <v>0</v>
      </c>
      <c r="F147" s="32" t="str">
        <f>IF(ISNA(LOOKUP(2,1/(Attendance!L156:BN156="Attended"),Attendance!$L$5:$BN$5)),"",LOOKUP(2,1/(Attendance!L156:BN156="Attended"),Attendance!$L$5:$BN$5))</f>
        <v/>
      </c>
      <c r="G147" s="29" t="str">
        <f>IF(ISNA(LOOKUP(2,1/(Attendance!L156:BN156="HalfDay"),Attendance!$L$5:$BN$5)),"",LOOKUP(2,1/(Attendance!L156:BN156="HalfDay"),Attendance!$L$5:$BN$5))</f>
        <v/>
      </c>
      <c r="H147" s="29">
        <f t="shared" si="11"/>
        <v>0</v>
      </c>
      <c r="I147" s="32">
        <f>COUNTIF(Attendance!L156:BN156,"Attended")</f>
        <v>0</v>
      </c>
      <c r="J147" s="29">
        <f>COUNTIF(Attendance!L156:BN156,"HalfDay")</f>
        <v>0</v>
      </c>
      <c r="K147" s="1">
        <f t="shared" si="12"/>
        <v>0</v>
      </c>
      <c r="L147" s="1">
        <f>IF(A147="",0,'Partnership Information'!$E$6-Cumulative!K147)</f>
        <v>0</v>
      </c>
      <c r="M147" s="32">
        <f>INDEX(Attendance!$L$6:$BN$6,E147)</f>
        <v>0</v>
      </c>
      <c r="N147" s="29">
        <f>INDEX(Attendance!$L$6:$BN$6,H147)</f>
        <v>0</v>
      </c>
      <c r="O147" s="29">
        <f t="shared" si="13"/>
        <v>1</v>
      </c>
      <c r="P147" s="33">
        <f t="shared" si="14"/>
        <v>0</v>
      </c>
      <c r="Q147" s="39">
        <f ca="1">IF(ISERROR(K147/'Partnership Information'!$E$6),0,K147/'Partnership Information'!$E$6)</f>
        <v>0</v>
      </c>
      <c r="R147" s="1" t="str">
        <f>IF(A147="","",IF(K147=0,"FLAG",IF('Partnership Information'!$E$6-K147&gt;='Partnership Information'!$B$13,"FLAG","")))</f>
        <v/>
      </c>
    </row>
    <row r="148" spans="1:18" x14ac:dyDescent="0.2">
      <c r="A148" t="str">
        <f>IF(ISBLANK(Attendance!A157),"",Attendance!A157)</f>
        <v/>
      </c>
      <c r="B148" t="str">
        <f>IF(ISBLANK(Attendance!B157),"",Attendance!B157)</f>
        <v/>
      </c>
      <c r="C148" s="32" t="str">
        <f>IF(ISNA(MATCH("Attended",Attendance!L157:BN157,0)),"",MATCH("Attended",Attendance!L157:BN157,0))</f>
        <v/>
      </c>
      <c r="D148" s="29" t="str">
        <f>IF(ISNA(MATCH("HalfDay",Attendance!L157:BN157,0)),"",MATCH("HalfDay",Attendance!L157:BN157,0))</f>
        <v/>
      </c>
      <c r="E148" s="29">
        <f t="shared" si="10"/>
        <v>0</v>
      </c>
      <c r="F148" s="32" t="str">
        <f>IF(ISNA(LOOKUP(2,1/(Attendance!L157:BN157="Attended"),Attendance!$L$5:$BN$5)),"",LOOKUP(2,1/(Attendance!L157:BN157="Attended"),Attendance!$L$5:$BN$5))</f>
        <v/>
      </c>
      <c r="G148" s="29" t="str">
        <f>IF(ISNA(LOOKUP(2,1/(Attendance!L157:BN157="HalfDay"),Attendance!$L$5:$BN$5)),"",LOOKUP(2,1/(Attendance!L157:BN157="HalfDay"),Attendance!$L$5:$BN$5))</f>
        <v/>
      </c>
      <c r="H148" s="29">
        <f t="shared" si="11"/>
        <v>0</v>
      </c>
      <c r="I148" s="32">
        <f>COUNTIF(Attendance!L157:BN157,"Attended")</f>
        <v>0</v>
      </c>
      <c r="J148" s="29">
        <f>COUNTIF(Attendance!L157:BN157,"HalfDay")</f>
        <v>0</v>
      </c>
      <c r="K148" s="1">
        <f t="shared" si="12"/>
        <v>0</v>
      </c>
      <c r="L148" s="1">
        <f>IF(A148="",0,'Partnership Information'!$E$6-Cumulative!K148)</f>
        <v>0</v>
      </c>
      <c r="M148" s="32">
        <f>INDEX(Attendance!$L$6:$BN$6,E148)</f>
        <v>0</v>
      </c>
      <c r="N148" s="29">
        <f>INDEX(Attendance!$L$6:$BN$6,H148)</f>
        <v>0</v>
      </c>
      <c r="O148" s="29">
        <f t="shared" si="13"/>
        <v>1</v>
      </c>
      <c r="P148" s="33">
        <f t="shared" si="14"/>
        <v>0</v>
      </c>
      <c r="Q148" s="39">
        <f ca="1">IF(ISERROR(K148/'Partnership Information'!$E$6),0,K148/'Partnership Information'!$E$6)</f>
        <v>0</v>
      </c>
      <c r="R148" s="1" t="str">
        <f>IF(A148="","",IF(K148=0,"FLAG",IF('Partnership Information'!$E$6-K148&gt;='Partnership Information'!$B$13,"FLAG","")))</f>
        <v/>
      </c>
    </row>
    <row r="149" spans="1:18" x14ac:dyDescent="0.2">
      <c r="A149" t="str">
        <f>IF(ISBLANK(Attendance!A158),"",Attendance!A158)</f>
        <v/>
      </c>
      <c r="B149" t="str">
        <f>IF(ISBLANK(Attendance!B158),"",Attendance!B158)</f>
        <v/>
      </c>
      <c r="C149" s="32" t="str">
        <f>IF(ISNA(MATCH("Attended",Attendance!L158:BN158,0)),"",MATCH("Attended",Attendance!L158:BN158,0))</f>
        <v/>
      </c>
      <c r="D149" s="29" t="str">
        <f>IF(ISNA(MATCH("HalfDay",Attendance!L158:BN158,0)),"",MATCH("HalfDay",Attendance!L158:BN158,0))</f>
        <v/>
      </c>
      <c r="E149" s="29">
        <f t="shared" si="10"/>
        <v>0</v>
      </c>
      <c r="F149" s="32" t="str">
        <f>IF(ISNA(LOOKUP(2,1/(Attendance!L158:BN158="Attended"),Attendance!$L$5:$BN$5)),"",LOOKUP(2,1/(Attendance!L158:BN158="Attended"),Attendance!$L$5:$BN$5))</f>
        <v/>
      </c>
      <c r="G149" s="29" t="str">
        <f>IF(ISNA(LOOKUP(2,1/(Attendance!L158:BN158="HalfDay"),Attendance!$L$5:$BN$5)),"",LOOKUP(2,1/(Attendance!L158:BN158="HalfDay"),Attendance!$L$5:$BN$5))</f>
        <v/>
      </c>
      <c r="H149" s="29">
        <f t="shared" si="11"/>
        <v>0</v>
      </c>
      <c r="I149" s="32">
        <f>COUNTIF(Attendance!L158:BN158,"Attended")</f>
        <v>0</v>
      </c>
      <c r="J149" s="29">
        <f>COUNTIF(Attendance!L158:BN158,"HalfDay")</f>
        <v>0</v>
      </c>
      <c r="K149" s="1">
        <f t="shared" si="12"/>
        <v>0</v>
      </c>
      <c r="L149" s="1">
        <f>IF(A149="",0,'Partnership Information'!$E$6-Cumulative!K149)</f>
        <v>0</v>
      </c>
      <c r="M149" s="32">
        <f>INDEX(Attendance!$L$6:$BN$6,E149)</f>
        <v>0</v>
      </c>
      <c r="N149" s="29">
        <f>INDEX(Attendance!$L$6:$BN$6,H149)</f>
        <v>0</v>
      </c>
      <c r="O149" s="29">
        <f t="shared" si="13"/>
        <v>1</v>
      </c>
      <c r="P149" s="33">
        <f t="shared" si="14"/>
        <v>0</v>
      </c>
      <c r="Q149" s="39">
        <f ca="1">IF(ISERROR(K149/'Partnership Information'!$E$6),0,K149/'Partnership Information'!$E$6)</f>
        <v>0</v>
      </c>
      <c r="R149" s="1" t="str">
        <f>IF(A149="","",IF(K149=0,"FLAG",IF('Partnership Information'!$E$6-K149&gt;='Partnership Information'!$B$13,"FLAG","")))</f>
        <v/>
      </c>
    </row>
    <row r="150" spans="1:18" x14ac:dyDescent="0.2">
      <c r="A150" t="str">
        <f>IF(ISBLANK(Attendance!A159),"",Attendance!A159)</f>
        <v/>
      </c>
      <c r="B150" t="str">
        <f>IF(ISBLANK(Attendance!B159),"",Attendance!B159)</f>
        <v/>
      </c>
      <c r="C150" s="32" t="str">
        <f>IF(ISNA(MATCH("Attended",Attendance!L159:BN159,0)),"",MATCH("Attended",Attendance!L159:BN159,0))</f>
        <v/>
      </c>
      <c r="D150" s="29" t="str">
        <f>IF(ISNA(MATCH("HalfDay",Attendance!L159:BN159,0)),"",MATCH("HalfDay",Attendance!L159:BN159,0))</f>
        <v/>
      </c>
      <c r="E150" s="29">
        <f t="shared" si="10"/>
        <v>0</v>
      </c>
      <c r="F150" s="32" t="str">
        <f>IF(ISNA(LOOKUP(2,1/(Attendance!L159:BN159="Attended"),Attendance!$L$5:$BN$5)),"",LOOKUP(2,1/(Attendance!L159:BN159="Attended"),Attendance!$L$5:$BN$5))</f>
        <v/>
      </c>
      <c r="G150" s="29" t="str">
        <f>IF(ISNA(LOOKUP(2,1/(Attendance!L159:BN159="HalfDay"),Attendance!$L$5:$BN$5)),"",LOOKUP(2,1/(Attendance!L159:BN159="HalfDay"),Attendance!$L$5:$BN$5))</f>
        <v/>
      </c>
      <c r="H150" s="29">
        <f t="shared" si="11"/>
        <v>0</v>
      </c>
      <c r="I150" s="32">
        <f>COUNTIF(Attendance!L159:BN159,"Attended")</f>
        <v>0</v>
      </c>
      <c r="J150" s="29">
        <f>COUNTIF(Attendance!L159:BN159,"HalfDay")</f>
        <v>0</v>
      </c>
      <c r="K150" s="1">
        <f t="shared" si="12"/>
        <v>0</v>
      </c>
      <c r="L150" s="1">
        <f>IF(A150="",0,'Partnership Information'!$E$6-Cumulative!K150)</f>
        <v>0</v>
      </c>
      <c r="M150" s="32">
        <f>INDEX(Attendance!$L$6:$BN$6,E150)</f>
        <v>0</v>
      </c>
      <c r="N150" s="29">
        <f>INDEX(Attendance!$L$6:$BN$6,H150)</f>
        <v>0</v>
      </c>
      <c r="O150" s="29">
        <f t="shared" si="13"/>
        <v>1</v>
      </c>
      <c r="P150" s="33">
        <f t="shared" si="14"/>
        <v>0</v>
      </c>
      <c r="Q150" s="39">
        <f ca="1">IF(ISERROR(K150/'Partnership Information'!$E$6),0,K150/'Partnership Information'!$E$6)</f>
        <v>0</v>
      </c>
      <c r="R150" s="1" t="str">
        <f>IF(A150="","",IF(K150=0,"FLAG",IF('Partnership Information'!$E$6-K150&gt;='Partnership Information'!$B$13,"FLAG","")))</f>
        <v/>
      </c>
    </row>
    <row r="151" spans="1:18" x14ac:dyDescent="0.2">
      <c r="A151" t="str">
        <f>IF(ISBLANK(Attendance!A160),"",Attendance!A160)</f>
        <v/>
      </c>
      <c r="B151" t="str">
        <f>IF(ISBLANK(Attendance!B160),"",Attendance!B160)</f>
        <v/>
      </c>
      <c r="C151" s="32" t="str">
        <f>IF(ISNA(MATCH("Attended",Attendance!L160:BN160,0)),"",MATCH("Attended",Attendance!L160:BN160,0))</f>
        <v/>
      </c>
      <c r="D151" s="29" t="str">
        <f>IF(ISNA(MATCH("HalfDay",Attendance!L160:BN160,0)),"",MATCH("HalfDay",Attendance!L160:BN160,0))</f>
        <v/>
      </c>
      <c r="E151" s="29">
        <f t="shared" si="10"/>
        <v>0</v>
      </c>
      <c r="F151" s="32" t="str">
        <f>IF(ISNA(LOOKUP(2,1/(Attendance!L160:BN160="Attended"),Attendance!$L$5:$BN$5)),"",LOOKUP(2,1/(Attendance!L160:BN160="Attended"),Attendance!$L$5:$BN$5))</f>
        <v/>
      </c>
      <c r="G151" s="29" t="str">
        <f>IF(ISNA(LOOKUP(2,1/(Attendance!L160:BN160="HalfDay"),Attendance!$L$5:$BN$5)),"",LOOKUP(2,1/(Attendance!L160:BN160="HalfDay"),Attendance!$L$5:$BN$5))</f>
        <v/>
      </c>
      <c r="H151" s="29">
        <f t="shared" si="11"/>
        <v>0</v>
      </c>
      <c r="I151" s="32">
        <f>COUNTIF(Attendance!L160:BN160,"Attended")</f>
        <v>0</v>
      </c>
      <c r="J151" s="29">
        <f>COUNTIF(Attendance!L160:BN160,"HalfDay")</f>
        <v>0</v>
      </c>
      <c r="K151" s="1">
        <f t="shared" si="12"/>
        <v>0</v>
      </c>
      <c r="L151" s="1">
        <f>IF(A151="",0,'Partnership Information'!$E$6-Cumulative!K151)</f>
        <v>0</v>
      </c>
      <c r="M151" s="32">
        <f>INDEX(Attendance!$L$6:$BN$6,E151)</f>
        <v>0</v>
      </c>
      <c r="N151" s="29">
        <f>INDEX(Attendance!$L$6:$BN$6,H151)</f>
        <v>0</v>
      </c>
      <c r="O151" s="29">
        <f t="shared" si="13"/>
        <v>1</v>
      </c>
      <c r="P151" s="33">
        <f t="shared" si="14"/>
        <v>0</v>
      </c>
      <c r="Q151" s="39">
        <f ca="1">IF(ISERROR(K151/'Partnership Information'!$E$6),0,K151/'Partnership Information'!$E$6)</f>
        <v>0</v>
      </c>
      <c r="R151" s="1" t="str">
        <f>IF(A151="","",IF(K151=0,"FLAG",IF('Partnership Information'!$E$6-K151&gt;='Partnership Information'!$B$13,"FLAG","")))</f>
        <v/>
      </c>
    </row>
    <row r="152" spans="1:18" x14ac:dyDescent="0.2">
      <c r="A152" t="str">
        <f>IF(ISBLANK(Attendance!A161),"",Attendance!A161)</f>
        <v/>
      </c>
      <c r="B152" t="str">
        <f>IF(ISBLANK(Attendance!B161),"",Attendance!B161)</f>
        <v/>
      </c>
      <c r="C152" s="32" t="str">
        <f>IF(ISNA(MATCH("Attended",Attendance!L161:BN161,0)),"",MATCH("Attended",Attendance!L161:BN161,0))</f>
        <v/>
      </c>
      <c r="D152" s="29" t="str">
        <f>IF(ISNA(MATCH("HalfDay",Attendance!L161:BN161,0)),"",MATCH("HalfDay",Attendance!L161:BN161,0))</f>
        <v/>
      </c>
      <c r="E152" s="29">
        <f t="shared" si="10"/>
        <v>0</v>
      </c>
      <c r="F152" s="32" t="str">
        <f>IF(ISNA(LOOKUP(2,1/(Attendance!L161:BN161="Attended"),Attendance!$L$5:$BN$5)),"",LOOKUP(2,1/(Attendance!L161:BN161="Attended"),Attendance!$L$5:$BN$5))</f>
        <v/>
      </c>
      <c r="G152" s="29" t="str">
        <f>IF(ISNA(LOOKUP(2,1/(Attendance!L161:BN161="HalfDay"),Attendance!$L$5:$BN$5)),"",LOOKUP(2,1/(Attendance!L161:BN161="HalfDay"),Attendance!$L$5:$BN$5))</f>
        <v/>
      </c>
      <c r="H152" s="29">
        <f t="shared" si="11"/>
        <v>0</v>
      </c>
      <c r="I152" s="32">
        <f>COUNTIF(Attendance!L161:BN161,"Attended")</f>
        <v>0</v>
      </c>
      <c r="J152" s="29">
        <f>COUNTIF(Attendance!L161:BN161,"HalfDay")</f>
        <v>0</v>
      </c>
      <c r="K152" s="1">
        <f t="shared" si="12"/>
        <v>0</v>
      </c>
      <c r="L152" s="1">
        <f>IF(A152="",0,'Partnership Information'!$E$6-Cumulative!K152)</f>
        <v>0</v>
      </c>
      <c r="M152" s="32">
        <f>INDEX(Attendance!$L$6:$BN$6,E152)</f>
        <v>0</v>
      </c>
      <c r="N152" s="29">
        <f>INDEX(Attendance!$L$6:$BN$6,H152)</f>
        <v>0</v>
      </c>
      <c r="O152" s="29">
        <f t="shared" si="13"/>
        <v>1</v>
      </c>
      <c r="P152" s="33">
        <f t="shared" si="14"/>
        <v>0</v>
      </c>
      <c r="Q152" s="39">
        <f ca="1">IF(ISERROR(K152/'Partnership Information'!$E$6),0,K152/'Partnership Information'!$E$6)</f>
        <v>0</v>
      </c>
      <c r="R152" s="1" t="str">
        <f>IF(A152="","",IF(K152=0,"FLAG",IF('Partnership Information'!$E$6-K152&gt;='Partnership Information'!$B$13,"FLAG","")))</f>
        <v/>
      </c>
    </row>
    <row r="153" spans="1:18" x14ac:dyDescent="0.2">
      <c r="A153" t="str">
        <f>IF(ISBLANK(Attendance!A162),"",Attendance!A162)</f>
        <v/>
      </c>
      <c r="B153" t="str">
        <f>IF(ISBLANK(Attendance!B162),"",Attendance!B162)</f>
        <v/>
      </c>
      <c r="C153" s="32" t="str">
        <f>IF(ISNA(MATCH("Attended",Attendance!L162:BN162,0)),"",MATCH("Attended",Attendance!L162:BN162,0))</f>
        <v/>
      </c>
      <c r="D153" s="29" t="str">
        <f>IF(ISNA(MATCH("HalfDay",Attendance!L162:BN162,0)),"",MATCH("HalfDay",Attendance!L162:BN162,0))</f>
        <v/>
      </c>
      <c r="E153" s="29">
        <f t="shared" si="10"/>
        <v>0</v>
      </c>
      <c r="F153" s="32" t="str">
        <f>IF(ISNA(LOOKUP(2,1/(Attendance!L162:BN162="Attended"),Attendance!$L$5:$BN$5)),"",LOOKUP(2,1/(Attendance!L162:BN162="Attended"),Attendance!$L$5:$BN$5))</f>
        <v/>
      </c>
      <c r="G153" s="29" t="str">
        <f>IF(ISNA(LOOKUP(2,1/(Attendance!L162:BN162="HalfDay"),Attendance!$L$5:$BN$5)),"",LOOKUP(2,1/(Attendance!L162:BN162="HalfDay"),Attendance!$L$5:$BN$5))</f>
        <v/>
      </c>
      <c r="H153" s="29">
        <f t="shared" si="11"/>
        <v>0</v>
      </c>
      <c r="I153" s="32">
        <f>COUNTIF(Attendance!L162:BN162,"Attended")</f>
        <v>0</v>
      </c>
      <c r="J153" s="29">
        <f>COUNTIF(Attendance!L162:BN162,"HalfDay")</f>
        <v>0</v>
      </c>
      <c r="K153" s="1">
        <f t="shared" si="12"/>
        <v>0</v>
      </c>
      <c r="L153" s="1">
        <f>IF(A153="",0,'Partnership Information'!$E$6-Cumulative!K153)</f>
        <v>0</v>
      </c>
      <c r="M153" s="32">
        <f>INDEX(Attendance!$L$6:$BN$6,E153)</f>
        <v>0</v>
      </c>
      <c r="N153" s="29">
        <f>INDEX(Attendance!$L$6:$BN$6,H153)</f>
        <v>0</v>
      </c>
      <c r="O153" s="29">
        <f t="shared" si="13"/>
        <v>1</v>
      </c>
      <c r="P153" s="33">
        <f t="shared" si="14"/>
        <v>0</v>
      </c>
      <c r="Q153" s="39">
        <f ca="1">IF(ISERROR(K153/'Partnership Information'!$E$6),0,K153/'Partnership Information'!$E$6)</f>
        <v>0</v>
      </c>
      <c r="R153" s="1" t="str">
        <f>IF(A153="","",IF(K153=0,"FLAG",IF('Partnership Information'!$E$6-K153&gt;='Partnership Information'!$B$13,"FLAG","")))</f>
        <v/>
      </c>
    </row>
    <row r="154" spans="1:18" x14ac:dyDescent="0.2">
      <c r="A154" t="str">
        <f>IF(ISBLANK(Attendance!A163),"",Attendance!A163)</f>
        <v/>
      </c>
      <c r="B154" t="str">
        <f>IF(ISBLANK(Attendance!B163),"",Attendance!B163)</f>
        <v/>
      </c>
      <c r="C154" s="32" t="str">
        <f>IF(ISNA(MATCH("Attended",Attendance!L163:BN163,0)),"",MATCH("Attended",Attendance!L163:BN163,0))</f>
        <v/>
      </c>
      <c r="D154" s="29" t="str">
        <f>IF(ISNA(MATCH("HalfDay",Attendance!L163:BN163,0)),"",MATCH("HalfDay",Attendance!L163:BN163,0))</f>
        <v/>
      </c>
      <c r="E154" s="29">
        <f t="shared" si="10"/>
        <v>0</v>
      </c>
      <c r="F154" s="32" t="str">
        <f>IF(ISNA(LOOKUP(2,1/(Attendance!L163:BN163="Attended"),Attendance!$L$5:$BN$5)),"",LOOKUP(2,1/(Attendance!L163:BN163="Attended"),Attendance!$L$5:$BN$5))</f>
        <v/>
      </c>
      <c r="G154" s="29" t="str">
        <f>IF(ISNA(LOOKUP(2,1/(Attendance!L163:BN163="HalfDay"),Attendance!$L$5:$BN$5)),"",LOOKUP(2,1/(Attendance!L163:BN163="HalfDay"),Attendance!$L$5:$BN$5))</f>
        <v/>
      </c>
      <c r="H154" s="29">
        <f t="shared" si="11"/>
        <v>0</v>
      </c>
      <c r="I154" s="32">
        <f>COUNTIF(Attendance!L163:BN163,"Attended")</f>
        <v>0</v>
      </c>
      <c r="J154" s="29">
        <f>COUNTIF(Attendance!L163:BN163,"HalfDay")</f>
        <v>0</v>
      </c>
      <c r="K154" s="1">
        <f t="shared" si="12"/>
        <v>0</v>
      </c>
      <c r="L154" s="1">
        <f>IF(A154="",0,'Partnership Information'!$E$6-Cumulative!K154)</f>
        <v>0</v>
      </c>
      <c r="M154" s="32">
        <f>INDEX(Attendance!$L$6:$BN$6,E154)</f>
        <v>0</v>
      </c>
      <c r="N154" s="29">
        <f>INDEX(Attendance!$L$6:$BN$6,H154)</f>
        <v>0</v>
      </c>
      <c r="O154" s="29">
        <f t="shared" si="13"/>
        <v>1</v>
      </c>
      <c r="P154" s="33">
        <f t="shared" si="14"/>
        <v>0</v>
      </c>
      <c r="Q154" s="39">
        <f ca="1">IF(ISERROR(K154/'Partnership Information'!$E$6),0,K154/'Partnership Information'!$E$6)</f>
        <v>0</v>
      </c>
      <c r="R154" s="1" t="str">
        <f>IF(A154="","",IF(K154=0,"FLAG",IF('Partnership Information'!$E$6-K154&gt;='Partnership Information'!$B$13,"FLAG","")))</f>
        <v/>
      </c>
    </row>
    <row r="155" spans="1:18" x14ac:dyDescent="0.2">
      <c r="A155" t="str">
        <f>IF(ISBLANK(Attendance!A164),"",Attendance!A164)</f>
        <v/>
      </c>
      <c r="B155" t="str">
        <f>IF(ISBLANK(Attendance!B164),"",Attendance!B164)</f>
        <v/>
      </c>
      <c r="C155" s="32" t="str">
        <f>IF(ISNA(MATCH("Attended",Attendance!L164:BN164,0)),"",MATCH("Attended",Attendance!L164:BN164,0))</f>
        <v/>
      </c>
      <c r="D155" s="29" t="str">
        <f>IF(ISNA(MATCH("HalfDay",Attendance!L164:BN164,0)),"",MATCH("HalfDay",Attendance!L164:BN164,0))</f>
        <v/>
      </c>
      <c r="E155" s="29">
        <f t="shared" si="10"/>
        <v>0</v>
      </c>
      <c r="F155" s="32" t="str">
        <f>IF(ISNA(LOOKUP(2,1/(Attendance!L164:BN164="Attended"),Attendance!$L$5:$BN$5)),"",LOOKUP(2,1/(Attendance!L164:BN164="Attended"),Attendance!$L$5:$BN$5))</f>
        <v/>
      </c>
      <c r="G155" s="29" t="str">
        <f>IF(ISNA(LOOKUP(2,1/(Attendance!L164:BN164="HalfDay"),Attendance!$L$5:$BN$5)),"",LOOKUP(2,1/(Attendance!L164:BN164="HalfDay"),Attendance!$L$5:$BN$5))</f>
        <v/>
      </c>
      <c r="H155" s="29">
        <f t="shared" si="11"/>
        <v>0</v>
      </c>
      <c r="I155" s="32">
        <f>COUNTIF(Attendance!L164:BN164,"Attended")</f>
        <v>0</v>
      </c>
      <c r="J155" s="29">
        <f>COUNTIF(Attendance!L164:BN164,"HalfDay")</f>
        <v>0</v>
      </c>
      <c r="K155" s="1">
        <f t="shared" si="12"/>
        <v>0</v>
      </c>
      <c r="L155" s="1">
        <f>IF(A155="",0,'Partnership Information'!$E$6-Cumulative!K155)</f>
        <v>0</v>
      </c>
      <c r="M155" s="32">
        <f>INDEX(Attendance!$L$6:$BN$6,E155)</f>
        <v>0</v>
      </c>
      <c r="N155" s="29">
        <f>INDEX(Attendance!$L$6:$BN$6,H155)</f>
        <v>0</v>
      </c>
      <c r="O155" s="29">
        <f t="shared" si="13"/>
        <v>1</v>
      </c>
      <c r="P155" s="33">
        <f t="shared" si="14"/>
        <v>0</v>
      </c>
      <c r="Q155" s="39">
        <f ca="1">IF(ISERROR(K155/'Partnership Information'!$E$6),0,K155/'Partnership Information'!$E$6)</f>
        <v>0</v>
      </c>
      <c r="R155" s="1" t="str">
        <f>IF(A155="","",IF(K155=0,"FLAG",IF('Partnership Information'!$E$6-K155&gt;='Partnership Information'!$B$13,"FLAG","")))</f>
        <v/>
      </c>
    </row>
    <row r="156" spans="1:18" x14ac:dyDescent="0.2">
      <c r="A156" t="str">
        <f>IF(ISBLANK(Attendance!A165),"",Attendance!A165)</f>
        <v/>
      </c>
      <c r="B156" t="str">
        <f>IF(ISBLANK(Attendance!B165),"",Attendance!B165)</f>
        <v/>
      </c>
      <c r="C156" s="32" t="str">
        <f>IF(ISNA(MATCH("Attended",Attendance!L165:BN165,0)),"",MATCH("Attended",Attendance!L165:BN165,0))</f>
        <v/>
      </c>
      <c r="D156" s="29" t="str">
        <f>IF(ISNA(MATCH("HalfDay",Attendance!L165:BN165,0)),"",MATCH("HalfDay",Attendance!L165:BN165,0))</f>
        <v/>
      </c>
      <c r="E156" s="29">
        <f t="shared" si="10"/>
        <v>0</v>
      </c>
      <c r="F156" s="32" t="str">
        <f>IF(ISNA(LOOKUP(2,1/(Attendance!L165:BN165="Attended"),Attendance!$L$5:$BN$5)),"",LOOKUP(2,1/(Attendance!L165:BN165="Attended"),Attendance!$L$5:$BN$5))</f>
        <v/>
      </c>
      <c r="G156" s="29" t="str">
        <f>IF(ISNA(LOOKUP(2,1/(Attendance!L165:BN165="HalfDay"),Attendance!$L$5:$BN$5)),"",LOOKUP(2,1/(Attendance!L165:BN165="HalfDay"),Attendance!$L$5:$BN$5))</f>
        <v/>
      </c>
      <c r="H156" s="29">
        <f t="shared" si="11"/>
        <v>0</v>
      </c>
      <c r="I156" s="32">
        <f>COUNTIF(Attendance!L165:BN165,"Attended")</f>
        <v>0</v>
      </c>
      <c r="J156" s="29">
        <f>COUNTIF(Attendance!L165:BN165,"HalfDay")</f>
        <v>0</v>
      </c>
      <c r="K156" s="1">
        <f t="shared" si="12"/>
        <v>0</v>
      </c>
      <c r="L156" s="1">
        <f>IF(A156="",0,'Partnership Information'!$E$6-Cumulative!K156)</f>
        <v>0</v>
      </c>
      <c r="M156" s="32">
        <f>INDEX(Attendance!$L$6:$BN$6,E156)</f>
        <v>0</v>
      </c>
      <c r="N156" s="29">
        <f>INDEX(Attendance!$L$6:$BN$6,H156)</f>
        <v>0</v>
      </c>
      <c r="O156" s="29">
        <f t="shared" si="13"/>
        <v>1</v>
      </c>
      <c r="P156" s="33">
        <f t="shared" si="14"/>
        <v>0</v>
      </c>
      <c r="Q156" s="39">
        <f ca="1">IF(ISERROR(K156/'Partnership Information'!$E$6),0,K156/'Partnership Information'!$E$6)</f>
        <v>0</v>
      </c>
      <c r="R156" s="1" t="str">
        <f>IF(A156="","",IF(K156=0,"FLAG",IF('Partnership Information'!$E$6-K156&gt;='Partnership Information'!$B$13,"FLAG","")))</f>
        <v/>
      </c>
    </row>
    <row r="157" spans="1:18" x14ac:dyDescent="0.2">
      <c r="A157" t="str">
        <f>IF(ISBLANK(Attendance!A166),"",Attendance!A166)</f>
        <v/>
      </c>
      <c r="B157" t="str">
        <f>IF(ISBLANK(Attendance!B166),"",Attendance!B166)</f>
        <v/>
      </c>
      <c r="C157" s="32" t="str">
        <f>IF(ISNA(MATCH("Attended",Attendance!L166:BN166,0)),"",MATCH("Attended",Attendance!L166:BN166,0))</f>
        <v/>
      </c>
      <c r="D157" s="29" t="str">
        <f>IF(ISNA(MATCH("HalfDay",Attendance!L166:BN166,0)),"",MATCH("HalfDay",Attendance!L166:BN166,0))</f>
        <v/>
      </c>
      <c r="E157" s="29">
        <f t="shared" si="10"/>
        <v>0</v>
      </c>
      <c r="F157" s="32" t="str">
        <f>IF(ISNA(LOOKUP(2,1/(Attendance!L166:BN166="Attended"),Attendance!$L$5:$BN$5)),"",LOOKUP(2,1/(Attendance!L166:BN166="Attended"),Attendance!$L$5:$BN$5))</f>
        <v/>
      </c>
      <c r="G157" s="29" t="str">
        <f>IF(ISNA(LOOKUP(2,1/(Attendance!L166:BN166="HalfDay"),Attendance!$L$5:$BN$5)),"",LOOKUP(2,1/(Attendance!L166:BN166="HalfDay"),Attendance!$L$5:$BN$5))</f>
        <v/>
      </c>
      <c r="H157" s="29">
        <f t="shared" si="11"/>
        <v>0</v>
      </c>
      <c r="I157" s="32">
        <f>COUNTIF(Attendance!L166:BN166,"Attended")</f>
        <v>0</v>
      </c>
      <c r="J157" s="29">
        <f>COUNTIF(Attendance!L166:BN166,"HalfDay")</f>
        <v>0</v>
      </c>
      <c r="K157" s="1">
        <f t="shared" si="12"/>
        <v>0</v>
      </c>
      <c r="L157" s="1">
        <f>IF(A157="",0,'Partnership Information'!$E$6-Cumulative!K157)</f>
        <v>0</v>
      </c>
      <c r="M157" s="32">
        <f>INDEX(Attendance!$L$6:$BN$6,E157)</f>
        <v>0</v>
      </c>
      <c r="N157" s="29">
        <f>INDEX(Attendance!$L$6:$BN$6,H157)</f>
        <v>0</v>
      </c>
      <c r="O157" s="29">
        <f t="shared" si="13"/>
        <v>1</v>
      </c>
      <c r="P157" s="33">
        <f t="shared" si="14"/>
        <v>0</v>
      </c>
      <c r="Q157" s="39">
        <f ca="1">IF(ISERROR(K157/'Partnership Information'!$E$6),0,K157/'Partnership Information'!$E$6)</f>
        <v>0</v>
      </c>
      <c r="R157" s="1" t="str">
        <f>IF(A157="","",IF(K157=0,"FLAG",IF('Partnership Information'!$E$6-K157&gt;='Partnership Information'!$B$13,"FLAG","")))</f>
        <v/>
      </c>
    </row>
    <row r="158" spans="1:18" x14ac:dyDescent="0.2">
      <c r="A158" t="str">
        <f>IF(ISBLANK(Attendance!A167),"",Attendance!A167)</f>
        <v/>
      </c>
      <c r="B158" t="str">
        <f>IF(ISBLANK(Attendance!B167),"",Attendance!B167)</f>
        <v/>
      </c>
      <c r="C158" s="32" t="str">
        <f>IF(ISNA(MATCH("Attended",Attendance!L167:BN167,0)),"",MATCH("Attended",Attendance!L167:BN167,0))</f>
        <v/>
      </c>
      <c r="D158" s="29" t="str">
        <f>IF(ISNA(MATCH("HalfDay",Attendance!L167:BN167,0)),"",MATCH("HalfDay",Attendance!L167:BN167,0))</f>
        <v/>
      </c>
      <c r="E158" s="29">
        <f t="shared" si="10"/>
        <v>0</v>
      </c>
      <c r="F158" s="32" t="str">
        <f>IF(ISNA(LOOKUP(2,1/(Attendance!L167:BN167="Attended"),Attendance!$L$5:$BN$5)),"",LOOKUP(2,1/(Attendance!L167:BN167="Attended"),Attendance!$L$5:$BN$5))</f>
        <v/>
      </c>
      <c r="G158" s="29" t="str">
        <f>IF(ISNA(LOOKUP(2,1/(Attendance!L167:BN167="HalfDay"),Attendance!$L$5:$BN$5)),"",LOOKUP(2,1/(Attendance!L167:BN167="HalfDay"),Attendance!$L$5:$BN$5))</f>
        <v/>
      </c>
      <c r="H158" s="29">
        <f t="shared" si="11"/>
        <v>0</v>
      </c>
      <c r="I158" s="32">
        <f>COUNTIF(Attendance!L167:BN167,"Attended")</f>
        <v>0</v>
      </c>
      <c r="J158" s="29">
        <f>COUNTIF(Attendance!L167:BN167,"HalfDay")</f>
        <v>0</v>
      </c>
      <c r="K158" s="1">
        <f t="shared" si="12"/>
        <v>0</v>
      </c>
      <c r="L158" s="1">
        <f>IF(A158="",0,'Partnership Information'!$E$6-Cumulative!K158)</f>
        <v>0</v>
      </c>
      <c r="M158" s="32">
        <f>INDEX(Attendance!$L$6:$BN$6,E158)</f>
        <v>0</v>
      </c>
      <c r="N158" s="29">
        <f>INDEX(Attendance!$L$6:$BN$6,H158)</f>
        <v>0</v>
      </c>
      <c r="O158" s="29">
        <f t="shared" si="13"/>
        <v>1</v>
      </c>
      <c r="P158" s="33">
        <f t="shared" si="14"/>
        <v>0</v>
      </c>
      <c r="Q158" s="39">
        <f ca="1">IF(ISERROR(K158/'Partnership Information'!$E$6),0,K158/'Partnership Information'!$E$6)</f>
        <v>0</v>
      </c>
      <c r="R158" s="1" t="str">
        <f>IF(A158="","",IF(K158=0,"FLAG",IF('Partnership Information'!$E$6-K158&gt;='Partnership Information'!$B$13,"FLAG","")))</f>
        <v/>
      </c>
    </row>
    <row r="159" spans="1:18" x14ac:dyDescent="0.2">
      <c r="A159" t="str">
        <f>IF(ISBLANK(Attendance!A168),"",Attendance!A168)</f>
        <v/>
      </c>
      <c r="B159" t="str">
        <f>IF(ISBLANK(Attendance!B168),"",Attendance!B168)</f>
        <v/>
      </c>
      <c r="C159" s="32" t="str">
        <f>IF(ISNA(MATCH("Attended",Attendance!L168:BN168,0)),"",MATCH("Attended",Attendance!L168:BN168,0))</f>
        <v/>
      </c>
      <c r="D159" s="29" t="str">
        <f>IF(ISNA(MATCH("HalfDay",Attendance!L168:BN168,0)),"",MATCH("HalfDay",Attendance!L168:BN168,0))</f>
        <v/>
      </c>
      <c r="E159" s="29">
        <f t="shared" si="10"/>
        <v>0</v>
      </c>
      <c r="F159" s="32" t="str">
        <f>IF(ISNA(LOOKUP(2,1/(Attendance!L168:BN168="Attended"),Attendance!$L$5:$BN$5)),"",LOOKUP(2,1/(Attendance!L168:BN168="Attended"),Attendance!$L$5:$BN$5))</f>
        <v/>
      </c>
      <c r="G159" s="29" t="str">
        <f>IF(ISNA(LOOKUP(2,1/(Attendance!L168:BN168="HalfDay"),Attendance!$L$5:$BN$5)),"",LOOKUP(2,1/(Attendance!L168:BN168="HalfDay"),Attendance!$L$5:$BN$5))</f>
        <v/>
      </c>
      <c r="H159" s="29">
        <f t="shared" si="11"/>
        <v>0</v>
      </c>
      <c r="I159" s="32">
        <f>COUNTIF(Attendance!L168:BN168,"Attended")</f>
        <v>0</v>
      </c>
      <c r="J159" s="29">
        <f>COUNTIF(Attendance!L168:BN168,"HalfDay")</f>
        <v>0</v>
      </c>
      <c r="K159" s="1">
        <f t="shared" si="12"/>
        <v>0</v>
      </c>
      <c r="L159" s="1">
        <f>IF(A159="",0,'Partnership Information'!$E$6-Cumulative!K159)</f>
        <v>0</v>
      </c>
      <c r="M159" s="32">
        <f>INDEX(Attendance!$L$6:$BN$6,E159)</f>
        <v>0</v>
      </c>
      <c r="N159" s="29">
        <f>INDEX(Attendance!$L$6:$BN$6,H159)</f>
        <v>0</v>
      </c>
      <c r="O159" s="29">
        <f t="shared" si="13"/>
        <v>1</v>
      </c>
      <c r="P159" s="33">
        <f t="shared" si="14"/>
        <v>0</v>
      </c>
      <c r="Q159" s="39">
        <f ca="1">IF(ISERROR(K159/'Partnership Information'!$E$6),0,K159/'Partnership Information'!$E$6)</f>
        <v>0</v>
      </c>
      <c r="R159" s="1" t="str">
        <f>IF(A159="","",IF(K159=0,"FLAG",IF('Partnership Information'!$E$6-K159&gt;='Partnership Information'!$B$13,"FLAG","")))</f>
        <v/>
      </c>
    </row>
    <row r="160" spans="1:18" x14ac:dyDescent="0.2">
      <c r="A160" t="str">
        <f>IF(ISBLANK(Attendance!A169),"",Attendance!A169)</f>
        <v/>
      </c>
      <c r="B160" t="str">
        <f>IF(ISBLANK(Attendance!B169),"",Attendance!B169)</f>
        <v/>
      </c>
      <c r="C160" s="32" t="str">
        <f>IF(ISNA(MATCH("Attended",Attendance!L169:BN169,0)),"",MATCH("Attended",Attendance!L169:BN169,0))</f>
        <v/>
      </c>
      <c r="D160" s="29" t="str">
        <f>IF(ISNA(MATCH("HalfDay",Attendance!L169:BN169,0)),"",MATCH("HalfDay",Attendance!L169:BN169,0))</f>
        <v/>
      </c>
      <c r="E160" s="29">
        <f t="shared" si="10"/>
        <v>0</v>
      </c>
      <c r="F160" s="32" t="str">
        <f>IF(ISNA(LOOKUP(2,1/(Attendance!L169:BN169="Attended"),Attendance!$L$5:$BN$5)),"",LOOKUP(2,1/(Attendance!L169:BN169="Attended"),Attendance!$L$5:$BN$5))</f>
        <v/>
      </c>
      <c r="G160" s="29" t="str">
        <f>IF(ISNA(LOOKUP(2,1/(Attendance!L169:BN169="HalfDay"),Attendance!$L$5:$BN$5)),"",LOOKUP(2,1/(Attendance!L169:BN169="HalfDay"),Attendance!$L$5:$BN$5))</f>
        <v/>
      </c>
      <c r="H160" s="29">
        <f t="shared" si="11"/>
        <v>0</v>
      </c>
      <c r="I160" s="32">
        <f>COUNTIF(Attendance!L169:BN169,"Attended")</f>
        <v>0</v>
      </c>
      <c r="J160" s="29">
        <f>COUNTIF(Attendance!L169:BN169,"HalfDay")</f>
        <v>0</v>
      </c>
      <c r="K160" s="1">
        <f t="shared" si="12"/>
        <v>0</v>
      </c>
      <c r="L160" s="1">
        <f>IF(A160="",0,'Partnership Information'!$E$6-Cumulative!K160)</f>
        <v>0</v>
      </c>
      <c r="M160" s="32">
        <f>INDEX(Attendance!$L$6:$BN$6,E160)</f>
        <v>0</v>
      </c>
      <c r="N160" s="29">
        <f>INDEX(Attendance!$L$6:$BN$6,H160)</f>
        <v>0</v>
      </c>
      <c r="O160" s="29">
        <f t="shared" si="13"/>
        <v>1</v>
      </c>
      <c r="P160" s="33">
        <f t="shared" si="14"/>
        <v>0</v>
      </c>
      <c r="Q160" s="39">
        <f ca="1">IF(ISERROR(K160/'Partnership Information'!$E$6),0,K160/'Partnership Information'!$E$6)</f>
        <v>0</v>
      </c>
      <c r="R160" s="1" t="str">
        <f>IF(A160="","",IF(K160=0,"FLAG",IF('Partnership Information'!$E$6-K160&gt;='Partnership Information'!$B$13,"FLAG","")))</f>
        <v/>
      </c>
    </row>
    <row r="161" spans="1:18" x14ac:dyDescent="0.2">
      <c r="A161" t="str">
        <f>IF(ISBLANK(Attendance!A170),"",Attendance!A170)</f>
        <v/>
      </c>
      <c r="B161" t="str">
        <f>IF(ISBLANK(Attendance!B170),"",Attendance!B170)</f>
        <v/>
      </c>
      <c r="C161" s="32" t="str">
        <f>IF(ISNA(MATCH("Attended",Attendance!L170:BN170,0)),"",MATCH("Attended",Attendance!L170:BN170,0))</f>
        <v/>
      </c>
      <c r="D161" s="29" t="str">
        <f>IF(ISNA(MATCH("HalfDay",Attendance!L170:BN170,0)),"",MATCH("HalfDay",Attendance!L170:BN170,0))</f>
        <v/>
      </c>
      <c r="E161" s="29">
        <f t="shared" si="10"/>
        <v>0</v>
      </c>
      <c r="F161" s="32" t="str">
        <f>IF(ISNA(LOOKUP(2,1/(Attendance!L170:BN170="Attended"),Attendance!$L$5:$BN$5)),"",LOOKUP(2,1/(Attendance!L170:BN170="Attended"),Attendance!$L$5:$BN$5))</f>
        <v/>
      </c>
      <c r="G161" s="29" t="str">
        <f>IF(ISNA(LOOKUP(2,1/(Attendance!L170:BN170="HalfDay"),Attendance!$L$5:$BN$5)),"",LOOKUP(2,1/(Attendance!L170:BN170="HalfDay"),Attendance!$L$5:$BN$5))</f>
        <v/>
      </c>
      <c r="H161" s="29">
        <f t="shared" si="11"/>
        <v>0</v>
      </c>
      <c r="I161" s="32">
        <f>COUNTIF(Attendance!L170:BN170,"Attended")</f>
        <v>0</v>
      </c>
      <c r="J161" s="29">
        <f>COUNTIF(Attendance!L170:BN170,"HalfDay")</f>
        <v>0</v>
      </c>
      <c r="K161" s="1">
        <f t="shared" si="12"/>
        <v>0</v>
      </c>
      <c r="L161" s="1">
        <f>IF(A161="",0,'Partnership Information'!$E$6-Cumulative!K161)</f>
        <v>0</v>
      </c>
      <c r="M161" s="32">
        <f>INDEX(Attendance!$L$6:$BN$6,E161)</f>
        <v>0</v>
      </c>
      <c r="N161" s="29">
        <f>INDEX(Attendance!$L$6:$BN$6,H161)</f>
        <v>0</v>
      </c>
      <c r="O161" s="29">
        <f t="shared" si="13"/>
        <v>1</v>
      </c>
      <c r="P161" s="33">
        <f t="shared" si="14"/>
        <v>0</v>
      </c>
      <c r="Q161" s="39">
        <f ca="1">IF(ISERROR(K161/'Partnership Information'!$E$6),0,K161/'Partnership Information'!$E$6)</f>
        <v>0</v>
      </c>
      <c r="R161" s="1" t="str">
        <f>IF(A161="","",IF(K161=0,"FLAG",IF('Partnership Information'!$E$6-K161&gt;='Partnership Information'!$B$13,"FLAG","")))</f>
        <v/>
      </c>
    </row>
    <row r="162" spans="1:18" x14ac:dyDescent="0.2">
      <c r="A162" t="str">
        <f>IF(ISBLANK(Attendance!A171),"",Attendance!A171)</f>
        <v/>
      </c>
      <c r="B162" t="str">
        <f>IF(ISBLANK(Attendance!B171),"",Attendance!B171)</f>
        <v/>
      </c>
      <c r="C162" s="32" t="str">
        <f>IF(ISNA(MATCH("Attended",Attendance!L171:BN171,0)),"",MATCH("Attended",Attendance!L171:BN171,0))</f>
        <v/>
      </c>
      <c r="D162" s="29" t="str">
        <f>IF(ISNA(MATCH("HalfDay",Attendance!L171:BN171,0)),"",MATCH("HalfDay",Attendance!L171:BN171,0))</f>
        <v/>
      </c>
      <c r="E162" s="29">
        <f t="shared" ref="E162:E225" si="15">MIN(C162:D162)</f>
        <v>0</v>
      </c>
      <c r="F162" s="32" t="str">
        <f>IF(ISNA(LOOKUP(2,1/(Attendance!L171:BN171="Attended"),Attendance!$L$5:$BN$5)),"",LOOKUP(2,1/(Attendance!L171:BN171="Attended"),Attendance!$L$5:$BN$5))</f>
        <v/>
      </c>
      <c r="G162" s="29" t="str">
        <f>IF(ISNA(LOOKUP(2,1/(Attendance!L171:BN171="HalfDay"),Attendance!$L$5:$BN$5)),"",LOOKUP(2,1/(Attendance!L171:BN171="HalfDay"),Attendance!$L$5:$BN$5))</f>
        <v/>
      </c>
      <c r="H162" s="29">
        <f t="shared" ref="H162:H225" si="16">MAX(F162:G162)</f>
        <v>0</v>
      </c>
      <c r="I162" s="32">
        <f>COUNTIF(Attendance!L171:BN171,"Attended")</f>
        <v>0</v>
      </c>
      <c r="J162" s="29">
        <f>COUNTIF(Attendance!L171:BN171,"HalfDay")</f>
        <v>0</v>
      </c>
      <c r="K162" s="1">
        <f t="shared" ref="K162:K225" si="17">I162+J162*0.5</f>
        <v>0</v>
      </c>
      <c r="L162" s="1">
        <f>IF(A162="",0,'Partnership Information'!$E$6-Cumulative!K162)</f>
        <v>0</v>
      </c>
      <c r="M162" s="32">
        <f>INDEX(Attendance!$L$6:$BN$6,E162)</f>
        <v>0</v>
      </c>
      <c r="N162" s="29">
        <f>INDEX(Attendance!$L$6:$BN$6,H162)</f>
        <v>0</v>
      </c>
      <c r="O162" s="29">
        <f t="shared" ref="O162:O225" si="18">N162-M162+1</f>
        <v>1</v>
      </c>
      <c r="P162" s="33">
        <f t="shared" ref="P162:P225" si="19">K162/O162</f>
        <v>0</v>
      </c>
      <c r="Q162" s="39">
        <f ca="1">IF(ISERROR(K162/'Partnership Information'!$E$6),0,K162/'Partnership Information'!$E$6)</f>
        <v>0</v>
      </c>
      <c r="R162" s="1" t="str">
        <f>IF(A162="","",IF(K162=0,"FLAG",IF('Partnership Information'!$E$6-K162&gt;='Partnership Information'!$B$13,"FLAG","")))</f>
        <v/>
      </c>
    </row>
    <row r="163" spans="1:18" x14ac:dyDescent="0.2">
      <c r="A163" t="str">
        <f>IF(ISBLANK(Attendance!A172),"",Attendance!A172)</f>
        <v/>
      </c>
      <c r="B163" t="str">
        <f>IF(ISBLANK(Attendance!B172),"",Attendance!B172)</f>
        <v/>
      </c>
      <c r="C163" s="32" t="str">
        <f>IF(ISNA(MATCH("Attended",Attendance!L172:BN172,0)),"",MATCH("Attended",Attendance!L172:BN172,0))</f>
        <v/>
      </c>
      <c r="D163" s="29" t="str">
        <f>IF(ISNA(MATCH("HalfDay",Attendance!L172:BN172,0)),"",MATCH("HalfDay",Attendance!L172:BN172,0))</f>
        <v/>
      </c>
      <c r="E163" s="29">
        <f t="shared" si="15"/>
        <v>0</v>
      </c>
      <c r="F163" s="32" t="str">
        <f>IF(ISNA(LOOKUP(2,1/(Attendance!L172:BN172="Attended"),Attendance!$L$5:$BN$5)),"",LOOKUP(2,1/(Attendance!L172:BN172="Attended"),Attendance!$L$5:$BN$5))</f>
        <v/>
      </c>
      <c r="G163" s="29" t="str">
        <f>IF(ISNA(LOOKUP(2,1/(Attendance!L172:BN172="HalfDay"),Attendance!$L$5:$BN$5)),"",LOOKUP(2,1/(Attendance!L172:BN172="HalfDay"),Attendance!$L$5:$BN$5))</f>
        <v/>
      </c>
      <c r="H163" s="29">
        <f t="shared" si="16"/>
        <v>0</v>
      </c>
      <c r="I163" s="32">
        <f>COUNTIF(Attendance!L172:BN172,"Attended")</f>
        <v>0</v>
      </c>
      <c r="J163" s="29">
        <f>COUNTIF(Attendance!L172:BN172,"HalfDay")</f>
        <v>0</v>
      </c>
      <c r="K163" s="1">
        <f t="shared" si="17"/>
        <v>0</v>
      </c>
      <c r="L163" s="1">
        <f>IF(A163="",0,'Partnership Information'!$E$6-Cumulative!K163)</f>
        <v>0</v>
      </c>
      <c r="M163" s="32">
        <f>INDEX(Attendance!$L$6:$BN$6,E163)</f>
        <v>0</v>
      </c>
      <c r="N163" s="29">
        <f>INDEX(Attendance!$L$6:$BN$6,H163)</f>
        <v>0</v>
      </c>
      <c r="O163" s="29">
        <f t="shared" si="18"/>
        <v>1</v>
      </c>
      <c r="P163" s="33">
        <f t="shared" si="19"/>
        <v>0</v>
      </c>
      <c r="Q163" s="39">
        <f ca="1">IF(ISERROR(K163/'Partnership Information'!$E$6),0,K163/'Partnership Information'!$E$6)</f>
        <v>0</v>
      </c>
      <c r="R163" s="1" t="str">
        <f>IF(A163="","",IF(K163=0,"FLAG",IF('Partnership Information'!$E$6-K163&gt;='Partnership Information'!$B$13,"FLAG","")))</f>
        <v/>
      </c>
    </row>
    <row r="164" spans="1:18" x14ac:dyDescent="0.2">
      <c r="A164" t="str">
        <f>IF(ISBLANK(Attendance!A173),"",Attendance!A173)</f>
        <v/>
      </c>
      <c r="B164" t="str">
        <f>IF(ISBLANK(Attendance!B173),"",Attendance!B173)</f>
        <v/>
      </c>
      <c r="C164" s="32" t="str">
        <f>IF(ISNA(MATCH("Attended",Attendance!L173:BN173,0)),"",MATCH("Attended",Attendance!L173:BN173,0))</f>
        <v/>
      </c>
      <c r="D164" s="29" t="str">
        <f>IF(ISNA(MATCH("HalfDay",Attendance!L173:BN173,0)),"",MATCH("HalfDay",Attendance!L173:BN173,0))</f>
        <v/>
      </c>
      <c r="E164" s="29">
        <f t="shared" si="15"/>
        <v>0</v>
      </c>
      <c r="F164" s="32" t="str">
        <f>IF(ISNA(LOOKUP(2,1/(Attendance!L173:BN173="Attended"),Attendance!$L$5:$BN$5)),"",LOOKUP(2,1/(Attendance!L173:BN173="Attended"),Attendance!$L$5:$BN$5))</f>
        <v/>
      </c>
      <c r="G164" s="29" t="str">
        <f>IF(ISNA(LOOKUP(2,1/(Attendance!L173:BN173="HalfDay"),Attendance!$L$5:$BN$5)),"",LOOKUP(2,1/(Attendance!L173:BN173="HalfDay"),Attendance!$L$5:$BN$5))</f>
        <v/>
      </c>
      <c r="H164" s="29">
        <f t="shared" si="16"/>
        <v>0</v>
      </c>
      <c r="I164" s="32">
        <f>COUNTIF(Attendance!L173:BN173,"Attended")</f>
        <v>0</v>
      </c>
      <c r="J164" s="29">
        <f>COUNTIF(Attendance!L173:BN173,"HalfDay")</f>
        <v>0</v>
      </c>
      <c r="K164" s="1">
        <f t="shared" si="17"/>
        <v>0</v>
      </c>
      <c r="L164" s="1">
        <f>IF(A164="",0,'Partnership Information'!$E$6-Cumulative!K164)</f>
        <v>0</v>
      </c>
      <c r="M164" s="32">
        <f>INDEX(Attendance!$L$6:$BN$6,E164)</f>
        <v>0</v>
      </c>
      <c r="N164" s="29">
        <f>INDEX(Attendance!$L$6:$BN$6,H164)</f>
        <v>0</v>
      </c>
      <c r="O164" s="29">
        <f t="shared" si="18"/>
        <v>1</v>
      </c>
      <c r="P164" s="33">
        <f t="shared" si="19"/>
        <v>0</v>
      </c>
      <c r="Q164" s="39">
        <f ca="1">IF(ISERROR(K164/'Partnership Information'!$E$6),0,K164/'Partnership Information'!$E$6)</f>
        <v>0</v>
      </c>
      <c r="R164" s="1" t="str">
        <f>IF(A164="","",IF(K164=0,"FLAG",IF('Partnership Information'!$E$6-K164&gt;='Partnership Information'!$B$13,"FLAG","")))</f>
        <v/>
      </c>
    </row>
    <row r="165" spans="1:18" x14ac:dyDescent="0.2">
      <c r="A165" t="str">
        <f>IF(ISBLANK(Attendance!A174),"",Attendance!A174)</f>
        <v/>
      </c>
      <c r="B165" t="str">
        <f>IF(ISBLANK(Attendance!B174),"",Attendance!B174)</f>
        <v/>
      </c>
      <c r="C165" s="32" t="str">
        <f>IF(ISNA(MATCH("Attended",Attendance!L174:BN174,0)),"",MATCH("Attended",Attendance!L174:BN174,0))</f>
        <v/>
      </c>
      <c r="D165" s="29" t="str">
        <f>IF(ISNA(MATCH("HalfDay",Attendance!L174:BN174,0)),"",MATCH("HalfDay",Attendance!L174:BN174,0))</f>
        <v/>
      </c>
      <c r="E165" s="29">
        <f t="shared" si="15"/>
        <v>0</v>
      </c>
      <c r="F165" s="32" t="str">
        <f>IF(ISNA(LOOKUP(2,1/(Attendance!L174:BN174="Attended"),Attendance!$L$5:$BN$5)),"",LOOKUP(2,1/(Attendance!L174:BN174="Attended"),Attendance!$L$5:$BN$5))</f>
        <v/>
      </c>
      <c r="G165" s="29" t="str">
        <f>IF(ISNA(LOOKUP(2,1/(Attendance!L174:BN174="HalfDay"),Attendance!$L$5:$BN$5)),"",LOOKUP(2,1/(Attendance!L174:BN174="HalfDay"),Attendance!$L$5:$BN$5))</f>
        <v/>
      </c>
      <c r="H165" s="29">
        <f t="shared" si="16"/>
        <v>0</v>
      </c>
      <c r="I165" s="32">
        <f>COUNTIF(Attendance!L174:BN174,"Attended")</f>
        <v>0</v>
      </c>
      <c r="J165" s="29">
        <f>COUNTIF(Attendance!L174:BN174,"HalfDay")</f>
        <v>0</v>
      </c>
      <c r="K165" s="1">
        <f t="shared" si="17"/>
        <v>0</v>
      </c>
      <c r="L165" s="1">
        <f>IF(A165="",0,'Partnership Information'!$E$6-Cumulative!K165)</f>
        <v>0</v>
      </c>
      <c r="M165" s="32">
        <f>INDEX(Attendance!$L$6:$BN$6,E165)</f>
        <v>0</v>
      </c>
      <c r="N165" s="29">
        <f>INDEX(Attendance!$L$6:$BN$6,H165)</f>
        <v>0</v>
      </c>
      <c r="O165" s="29">
        <f t="shared" si="18"/>
        <v>1</v>
      </c>
      <c r="P165" s="33">
        <f t="shared" si="19"/>
        <v>0</v>
      </c>
      <c r="Q165" s="39">
        <f ca="1">IF(ISERROR(K165/'Partnership Information'!$E$6),0,K165/'Partnership Information'!$E$6)</f>
        <v>0</v>
      </c>
      <c r="R165" s="1" t="str">
        <f>IF(A165="","",IF(K165=0,"FLAG",IF('Partnership Information'!$E$6-K165&gt;='Partnership Information'!$B$13,"FLAG","")))</f>
        <v/>
      </c>
    </row>
    <row r="166" spans="1:18" x14ac:dyDescent="0.2">
      <c r="A166" t="str">
        <f>IF(ISBLANK(Attendance!A175),"",Attendance!A175)</f>
        <v/>
      </c>
      <c r="B166" t="str">
        <f>IF(ISBLANK(Attendance!B175),"",Attendance!B175)</f>
        <v/>
      </c>
      <c r="C166" s="32" t="str">
        <f>IF(ISNA(MATCH("Attended",Attendance!L175:BN175,0)),"",MATCH("Attended",Attendance!L175:BN175,0))</f>
        <v/>
      </c>
      <c r="D166" s="29" t="str">
        <f>IF(ISNA(MATCH("HalfDay",Attendance!L175:BN175,0)),"",MATCH("HalfDay",Attendance!L175:BN175,0))</f>
        <v/>
      </c>
      <c r="E166" s="29">
        <f t="shared" si="15"/>
        <v>0</v>
      </c>
      <c r="F166" s="32" t="str">
        <f>IF(ISNA(LOOKUP(2,1/(Attendance!L175:BN175="Attended"),Attendance!$L$5:$BN$5)),"",LOOKUP(2,1/(Attendance!L175:BN175="Attended"),Attendance!$L$5:$BN$5))</f>
        <v/>
      </c>
      <c r="G166" s="29" t="str">
        <f>IF(ISNA(LOOKUP(2,1/(Attendance!L175:BN175="HalfDay"),Attendance!$L$5:$BN$5)),"",LOOKUP(2,1/(Attendance!L175:BN175="HalfDay"),Attendance!$L$5:$BN$5))</f>
        <v/>
      </c>
      <c r="H166" s="29">
        <f t="shared" si="16"/>
        <v>0</v>
      </c>
      <c r="I166" s="32">
        <f>COUNTIF(Attendance!L175:BN175,"Attended")</f>
        <v>0</v>
      </c>
      <c r="J166" s="29">
        <f>COUNTIF(Attendance!L175:BN175,"HalfDay")</f>
        <v>0</v>
      </c>
      <c r="K166" s="1">
        <f t="shared" si="17"/>
        <v>0</v>
      </c>
      <c r="L166" s="1">
        <f>IF(A166="",0,'Partnership Information'!$E$6-Cumulative!K166)</f>
        <v>0</v>
      </c>
      <c r="M166" s="32">
        <f>INDEX(Attendance!$L$6:$BN$6,E166)</f>
        <v>0</v>
      </c>
      <c r="N166" s="29">
        <f>INDEX(Attendance!$L$6:$BN$6,H166)</f>
        <v>0</v>
      </c>
      <c r="O166" s="29">
        <f t="shared" si="18"/>
        <v>1</v>
      </c>
      <c r="P166" s="33">
        <f t="shared" si="19"/>
        <v>0</v>
      </c>
      <c r="Q166" s="39">
        <f ca="1">IF(ISERROR(K166/'Partnership Information'!$E$6),0,K166/'Partnership Information'!$E$6)</f>
        <v>0</v>
      </c>
      <c r="R166" s="1" t="str">
        <f>IF(A166="","",IF(K166=0,"FLAG",IF('Partnership Information'!$E$6-K166&gt;='Partnership Information'!$B$13,"FLAG","")))</f>
        <v/>
      </c>
    </row>
    <row r="167" spans="1:18" x14ac:dyDescent="0.2">
      <c r="A167" t="str">
        <f>IF(ISBLANK(Attendance!A176),"",Attendance!A176)</f>
        <v/>
      </c>
      <c r="B167" t="str">
        <f>IF(ISBLANK(Attendance!B176),"",Attendance!B176)</f>
        <v/>
      </c>
      <c r="C167" s="32" t="str">
        <f>IF(ISNA(MATCH("Attended",Attendance!L176:BN176,0)),"",MATCH("Attended",Attendance!L176:BN176,0))</f>
        <v/>
      </c>
      <c r="D167" s="29" t="str">
        <f>IF(ISNA(MATCH("HalfDay",Attendance!L176:BN176,0)),"",MATCH("HalfDay",Attendance!L176:BN176,0))</f>
        <v/>
      </c>
      <c r="E167" s="29">
        <f t="shared" si="15"/>
        <v>0</v>
      </c>
      <c r="F167" s="32" t="str">
        <f>IF(ISNA(LOOKUP(2,1/(Attendance!L176:BN176="Attended"),Attendance!$L$5:$BN$5)),"",LOOKUP(2,1/(Attendance!L176:BN176="Attended"),Attendance!$L$5:$BN$5))</f>
        <v/>
      </c>
      <c r="G167" s="29" t="str">
        <f>IF(ISNA(LOOKUP(2,1/(Attendance!L176:BN176="HalfDay"),Attendance!$L$5:$BN$5)),"",LOOKUP(2,1/(Attendance!L176:BN176="HalfDay"),Attendance!$L$5:$BN$5))</f>
        <v/>
      </c>
      <c r="H167" s="29">
        <f t="shared" si="16"/>
        <v>0</v>
      </c>
      <c r="I167" s="32">
        <f>COUNTIF(Attendance!L176:BN176,"Attended")</f>
        <v>0</v>
      </c>
      <c r="J167" s="29">
        <f>COUNTIF(Attendance!L176:BN176,"HalfDay")</f>
        <v>0</v>
      </c>
      <c r="K167" s="1">
        <f t="shared" si="17"/>
        <v>0</v>
      </c>
      <c r="L167" s="1">
        <f>IF(A167="",0,'Partnership Information'!$E$6-Cumulative!K167)</f>
        <v>0</v>
      </c>
      <c r="M167" s="32">
        <f>INDEX(Attendance!$L$6:$BN$6,E167)</f>
        <v>0</v>
      </c>
      <c r="N167" s="29">
        <f>INDEX(Attendance!$L$6:$BN$6,H167)</f>
        <v>0</v>
      </c>
      <c r="O167" s="29">
        <f t="shared" si="18"/>
        <v>1</v>
      </c>
      <c r="P167" s="33">
        <f t="shared" si="19"/>
        <v>0</v>
      </c>
      <c r="Q167" s="39">
        <f ca="1">IF(ISERROR(K167/'Partnership Information'!$E$6),0,K167/'Partnership Information'!$E$6)</f>
        <v>0</v>
      </c>
      <c r="R167" s="1" t="str">
        <f>IF(A167="","",IF(K167=0,"FLAG",IF('Partnership Information'!$E$6-K167&gt;='Partnership Information'!$B$13,"FLAG","")))</f>
        <v/>
      </c>
    </row>
    <row r="168" spans="1:18" x14ac:dyDescent="0.2">
      <c r="A168" t="str">
        <f>IF(ISBLANK(Attendance!A177),"",Attendance!A177)</f>
        <v/>
      </c>
      <c r="B168" t="str">
        <f>IF(ISBLANK(Attendance!B177),"",Attendance!B177)</f>
        <v/>
      </c>
      <c r="C168" s="32" t="str">
        <f>IF(ISNA(MATCH("Attended",Attendance!L177:BN177,0)),"",MATCH("Attended",Attendance!L177:BN177,0))</f>
        <v/>
      </c>
      <c r="D168" s="29" t="str">
        <f>IF(ISNA(MATCH("HalfDay",Attendance!L177:BN177,0)),"",MATCH("HalfDay",Attendance!L177:BN177,0))</f>
        <v/>
      </c>
      <c r="E168" s="29">
        <f t="shared" si="15"/>
        <v>0</v>
      </c>
      <c r="F168" s="32" t="str">
        <f>IF(ISNA(LOOKUP(2,1/(Attendance!L177:BN177="Attended"),Attendance!$L$5:$BN$5)),"",LOOKUP(2,1/(Attendance!L177:BN177="Attended"),Attendance!$L$5:$BN$5))</f>
        <v/>
      </c>
      <c r="G168" s="29" t="str">
        <f>IF(ISNA(LOOKUP(2,1/(Attendance!L177:BN177="HalfDay"),Attendance!$L$5:$BN$5)),"",LOOKUP(2,1/(Attendance!L177:BN177="HalfDay"),Attendance!$L$5:$BN$5))</f>
        <v/>
      </c>
      <c r="H168" s="29">
        <f t="shared" si="16"/>
        <v>0</v>
      </c>
      <c r="I168" s="32">
        <f>COUNTIF(Attendance!L177:BN177,"Attended")</f>
        <v>0</v>
      </c>
      <c r="J168" s="29">
        <f>COUNTIF(Attendance!L177:BN177,"HalfDay")</f>
        <v>0</v>
      </c>
      <c r="K168" s="1">
        <f t="shared" si="17"/>
        <v>0</v>
      </c>
      <c r="L168" s="1">
        <f>IF(A168="",0,'Partnership Information'!$E$6-Cumulative!K168)</f>
        <v>0</v>
      </c>
      <c r="M168" s="32">
        <f>INDEX(Attendance!$L$6:$BN$6,E168)</f>
        <v>0</v>
      </c>
      <c r="N168" s="29">
        <f>INDEX(Attendance!$L$6:$BN$6,H168)</f>
        <v>0</v>
      </c>
      <c r="O168" s="29">
        <f t="shared" si="18"/>
        <v>1</v>
      </c>
      <c r="P168" s="33">
        <f t="shared" si="19"/>
        <v>0</v>
      </c>
      <c r="Q168" s="39">
        <f ca="1">IF(ISERROR(K168/'Partnership Information'!$E$6),0,K168/'Partnership Information'!$E$6)</f>
        <v>0</v>
      </c>
      <c r="R168" s="1" t="str">
        <f>IF(A168="","",IF(K168=0,"FLAG",IF('Partnership Information'!$E$6-K168&gt;='Partnership Information'!$B$13,"FLAG","")))</f>
        <v/>
      </c>
    </row>
    <row r="169" spans="1:18" x14ac:dyDescent="0.2">
      <c r="A169" t="str">
        <f>IF(ISBLANK(Attendance!A178),"",Attendance!A178)</f>
        <v/>
      </c>
      <c r="B169" t="str">
        <f>IF(ISBLANK(Attendance!B178),"",Attendance!B178)</f>
        <v/>
      </c>
      <c r="C169" s="32" t="str">
        <f>IF(ISNA(MATCH("Attended",Attendance!L178:BN178,0)),"",MATCH("Attended",Attendance!L178:BN178,0))</f>
        <v/>
      </c>
      <c r="D169" s="29" t="str">
        <f>IF(ISNA(MATCH("HalfDay",Attendance!L178:BN178,0)),"",MATCH("HalfDay",Attendance!L178:BN178,0))</f>
        <v/>
      </c>
      <c r="E169" s="29">
        <f t="shared" si="15"/>
        <v>0</v>
      </c>
      <c r="F169" s="32" t="str">
        <f>IF(ISNA(LOOKUP(2,1/(Attendance!L178:BN178="Attended"),Attendance!$L$5:$BN$5)),"",LOOKUP(2,1/(Attendance!L178:BN178="Attended"),Attendance!$L$5:$BN$5))</f>
        <v/>
      </c>
      <c r="G169" s="29" t="str">
        <f>IF(ISNA(LOOKUP(2,1/(Attendance!L178:BN178="HalfDay"),Attendance!$L$5:$BN$5)),"",LOOKUP(2,1/(Attendance!L178:BN178="HalfDay"),Attendance!$L$5:$BN$5))</f>
        <v/>
      </c>
      <c r="H169" s="29">
        <f t="shared" si="16"/>
        <v>0</v>
      </c>
      <c r="I169" s="32">
        <f>COUNTIF(Attendance!L178:BN178,"Attended")</f>
        <v>0</v>
      </c>
      <c r="J169" s="29">
        <f>COUNTIF(Attendance!L178:BN178,"HalfDay")</f>
        <v>0</v>
      </c>
      <c r="K169" s="1">
        <f t="shared" si="17"/>
        <v>0</v>
      </c>
      <c r="L169" s="1">
        <f>IF(A169="",0,'Partnership Information'!$E$6-Cumulative!K169)</f>
        <v>0</v>
      </c>
      <c r="M169" s="32">
        <f>INDEX(Attendance!$L$6:$BN$6,E169)</f>
        <v>0</v>
      </c>
      <c r="N169" s="29">
        <f>INDEX(Attendance!$L$6:$BN$6,H169)</f>
        <v>0</v>
      </c>
      <c r="O169" s="29">
        <f t="shared" si="18"/>
        <v>1</v>
      </c>
      <c r="P169" s="33">
        <f t="shared" si="19"/>
        <v>0</v>
      </c>
      <c r="Q169" s="39">
        <f ca="1">IF(ISERROR(K169/'Partnership Information'!$E$6),0,K169/'Partnership Information'!$E$6)</f>
        <v>0</v>
      </c>
      <c r="R169" s="1" t="str">
        <f>IF(A169="","",IF(K169=0,"FLAG",IF('Partnership Information'!$E$6-K169&gt;='Partnership Information'!$B$13,"FLAG","")))</f>
        <v/>
      </c>
    </row>
    <row r="170" spans="1:18" x14ac:dyDescent="0.2">
      <c r="A170" t="str">
        <f>IF(ISBLANK(Attendance!A179),"",Attendance!A179)</f>
        <v/>
      </c>
      <c r="B170" t="str">
        <f>IF(ISBLANK(Attendance!B179),"",Attendance!B179)</f>
        <v/>
      </c>
      <c r="C170" s="32" t="str">
        <f>IF(ISNA(MATCH("Attended",Attendance!L179:BN179,0)),"",MATCH("Attended",Attendance!L179:BN179,0))</f>
        <v/>
      </c>
      <c r="D170" s="29" t="str">
        <f>IF(ISNA(MATCH("HalfDay",Attendance!L179:BN179,0)),"",MATCH("HalfDay",Attendance!L179:BN179,0))</f>
        <v/>
      </c>
      <c r="E170" s="29">
        <f t="shared" si="15"/>
        <v>0</v>
      </c>
      <c r="F170" s="32" t="str">
        <f>IF(ISNA(LOOKUP(2,1/(Attendance!L179:BN179="Attended"),Attendance!$L$5:$BN$5)),"",LOOKUP(2,1/(Attendance!L179:BN179="Attended"),Attendance!$L$5:$BN$5))</f>
        <v/>
      </c>
      <c r="G170" s="29" t="str">
        <f>IF(ISNA(LOOKUP(2,1/(Attendance!L179:BN179="HalfDay"),Attendance!$L$5:$BN$5)),"",LOOKUP(2,1/(Attendance!L179:BN179="HalfDay"),Attendance!$L$5:$BN$5))</f>
        <v/>
      </c>
      <c r="H170" s="29">
        <f t="shared" si="16"/>
        <v>0</v>
      </c>
      <c r="I170" s="32">
        <f>COUNTIF(Attendance!L179:BN179,"Attended")</f>
        <v>0</v>
      </c>
      <c r="J170" s="29">
        <f>COUNTIF(Attendance!L179:BN179,"HalfDay")</f>
        <v>0</v>
      </c>
      <c r="K170" s="1">
        <f t="shared" si="17"/>
        <v>0</v>
      </c>
      <c r="L170" s="1">
        <f>IF(A170="",0,'Partnership Information'!$E$6-Cumulative!K170)</f>
        <v>0</v>
      </c>
      <c r="M170" s="32">
        <f>INDEX(Attendance!$L$6:$BN$6,E170)</f>
        <v>0</v>
      </c>
      <c r="N170" s="29">
        <f>INDEX(Attendance!$L$6:$BN$6,H170)</f>
        <v>0</v>
      </c>
      <c r="O170" s="29">
        <f t="shared" si="18"/>
        <v>1</v>
      </c>
      <c r="P170" s="33">
        <f t="shared" si="19"/>
        <v>0</v>
      </c>
      <c r="Q170" s="39">
        <f ca="1">IF(ISERROR(K170/'Partnership Information'!$E$6),0,K170/'Partnership Information'!$E$6)</f>
        <v>0</v>
      </c>
      <c r="R170" s="1" t="str">
        <f>IF(A170="","",IF(K170=0,"FLAG",IF('Partnership Information'!$E$6-K170&gt;='Partnership Information'!$B$13,"FLAG","")))</f>
        <v/>
      </c>
    </row>
    <row r="171" spans="1:18" x14ac:dyDescent="0.2">
      <c r="A171" t="str">
        <f>IF(ISBLANK(Attendance!A180),"",Attendance!A180)</f>
        <v/>
      </c>
      <c r="B171" t="str">
        <f>IF(ISBLANK(Attendance!B180),"",Attendance!B180)</f>
        <v/>
      </c>
      <c r="C171" s="32" t="str">
        <f>IF(ISNA(MATCH("Attended",Attendance!L180:BN180,0)),"",MATCH("Attended",Attendance!L180:BN180,0))</f>
        <v/>
      </c>
      <c r="D171" s="29" t="str">
        <f>IF(ISNA(MATCH("HalfDay",Attendance!L180:BN180,0)),"",MATCH("HalfDay",Attendance!L180:BN180,0))</f>
        <v/>
      </c>
      <c r="E171" s="29">
        <f t="shared" si="15"/>
        <v>0</v>
      </c>
      <c r="F171" s="32" t="str">
        <f>IF(ISNA(LOOKUP(2,1/(Attendance!L180:BN180="Attended"),Attendance!$L$5:$BN$5)),"",LOOKUP(2,1/(Attendance!L180:BN180="Attended"),Attendance!$L$5:$BN$5))</f>
        <v/>
      </c>
      <c r="G171" s="29" t="str">
        <f>IF(ISNA(LOOKUP(2,1/(Attendance!L180:BN180="HalfDay"),Attendance!$L$5:$BN$5)),"",LOOKUP(2,1/(Attendance!L180:BN180="HalfDay"),Attendance!$L$5:$BN$5))</f>
        <v/>
      </c>
      <c r="H171" s="29">
        <f t="shared" si="16"/>
        <v>0</v>
      </c>
      <c r="I171" s="32">
        <f>COUNTIF(Attendance!L180:BN180,"Attended")</f>
        <v>0</v>
      </c>
      <c r="J171" s="29">
        <f>COUNTIF(Attendance!L180:BN180,"HalfDay")</f>
        <v>0</v>
      </c>
      <c r="K171" s="1">
        <f t="shared" si="17"/>
        <v>0</v>
      </c>
      <c r="L171" s="1">
        <f>IF(A171="",0,'Partnership Information'!$E$6-Cumulative!K171)</f>
        <v>0</v>
      </c>
      <c r="M171" s="32">
        <f>INDEX(Attendance!$L$6:$BN$6,E171)</f>
        <v>0</v>
      </c>
      <c r="N171" s="29">
        <f>INDEX(Attendance!$L$6:$BN$6,H171)</f>
        <v>0</v>
      </c>
      <c r="O171" s="29">
        <f t="shared" si="18"/>
        <v>1</v>
      </c>
      <c r="P171" s="33">
        <f t="shared" si="19"/>
        <v>0</v>
      </c>
      <c r="Q171" s="39">
        <f ca="1">IF(ISERROR(K171/'Partnership Information'!$E$6),0,K171/'Partnership Information'!$E$6)</f>
        <v>0</v>
      </c>
      <c r="R171" s="1" t="str">
        <f>IF(A171="","",IF(K171=0,"FLAG",IF('Partnership Information'!$E$6-K171&gt;='Partnership Information'!$B$13,"FLAG","")))</f>
        <v/>
      </c>
    </row>
    <row r="172" spans="1:18" x14ac:dyDescent="0.2">
      <c r="A172" t="str">
        <f>IF(ISBLANK(Attendance!A181),"",Attendance!A181)</f>
        <v/>
      </c>
      <c r="B172" t="str">
        <f>IF(ISBLANK(Attendance!B181),"",Attendance!B181)</f>
        <v/>
      </c>
      <c r="C172" s="32" t="str">
        <f>IF(ISNA(MATCH("Attended",Attendance!L181:BN181,0)),"",MATCH("Attended",Attendance!L181:BN181,0))</f>
        <v/>
      </c>
      <c r="D172" s="29" t="str">
        <f>IF(ISNA(MATCH("HalfDay",Attendance!L181:BN181,0)),"",MATCH("HalfDay",Attendance!L181:BN181,0))</f>
        <v/>
      </c>
      <c r="E172" s="29">
        <f t="shared" si="15"/>
        <v>0</v>
      </c>
      <c r="F172" s="32" t="str">
        <f>IF(ISNA(LOOKUP(2,1/(Attendance!L181:BN181="Attended"),Attendance!$L$5:$BN$5)),"",LOOKUP(2,1/(Attendance!L181:BN181="Attended"),Attendance!$L$5:$BN$5))</f>
        <v/>
      </c>
      <c r="G172" s="29" t="str">
        <f>IF(ISNA(LOOKUP(2,1/(Attendance!L181:BN181="HalfDay"),Attendance!$L$5:$BN$5)),"",LOOKUP(2,1/(Attendance!L181:BN181="HalfDay"),Attendance!$L$5:$BN$5))</f>
        <v/>
      </c>
      <c r="H172" s="29">
        <f t="shared" si="16"/>
        <v>0</v>
      </c>
      <c r="I172" s="32">
        <f>COUNTIF(Attendance!L181:BN181,"Attended")</f>
        <v>0</v>
      </c>
      <c r="J172" s="29">
        <f>COUNTIF(Attendance!L181:BN181,"HalfDay")</f>
        <v>0</v>
      </c>
      <c r="K172" s="1">
        <f t="shared" si="17"/>
        <v>0</v>
      </c>
      <c r="L172" s="1">
        <f>IF(A172="",0,'Partnership Information'!$E$6-Cumulative!K172)</f>
        <v>0</v>
      </c>
      <c r="M172" s="32">
        <f>INDEX(Attendance!$L$6:$BN$6,E172)</f>
        <v>0</v>
      </c>
      <c r="N172" s="29">
        <f>INDEX(Attendance!$L$6:$BN$6,H172)</f>
        <v>0</v>
      </c>
      <c r="O172" s="29">
        <f t="shared" si="18"/>
        <v>1</v>
      </c>
      <c r="P172" s="33">
        <f t="shared" si="19"/>
        <v>0</v>
      </c>
      <c r="Q172" s="39">
        <f ca="1">IF(ISERROR(K172/'Partnership Information'!$E$6),0,K172/'Partnership Information'!$E$6)</f>
        <v>0</v>
      </c>
      <c r="R172" s="1" t="str">
        <f>IF(A172="","",IF(K172=0,"FLAG",IF('Partnership Information'!$E$6-K172&gt;='Partnership Information'!$B$13,"FLAG","")))</f>
        <v/>
      </c>
    </row>
    <row r="173" spans="1:18" x14ac:dyDescent="0.2">
      <c r="A173" t="str">
        <f>IF(ISBLANK(Attendance!A182),"",Attendance!A182)</f>
        <v/>
      </c>
      <c r="B173" t="str">
        <f>IF(ISBLANK(Attendance!B182),"",Attendance!B182)</f>
        <v/>
      </c>
      <c r="C173" s="32" t="str">
        <f>IF(ISNA(MATCH("Attended",Attendance!L182:BN182,0)),"",MATCH("Attended",Attendance!L182:BN182,0))</f>
        <v/>
      </c>
      <c r="D173" s="29" t="str">
        <f>IF(ISNA(MATCH("HalfDay",Attendance!L182:BN182,0)),"",MATCH("HalfDay",Attendance!L182:BN182,0))</f>
        <v/>
      </c>
      <c r="E173" s="29">
        <f t="shared" si="15"/>
        <v>0</v>
      </c>
      <c r="F173" s="32" t="str">
        <f>IF(ISNA(LOOKUP(2,1/(Attendance!L182:BN182="Attended"),Attendance!$L$5:$BN$5)),"",LOOKUP(2,1/(Attendance!L182:BN182="Attended"),Attendance!$L$5:$BN$5))</f>
        <v/>
      </c>
      <c r="G173" s="29" t="str">
        <f>IF(ISNA(LOOKUP(2,1/(Attendance!L182:BN182="HalfDay"),Attendance!$L$5:$BN$5)),"",LOOKUP(2,1/(Attendance!L182:BN182="HalfDay"),Attendance!$L$5:$BN$5))</f>
        <v/>
      </c>
      <c r="H173" s="29">
        <f t="shared" si="16"/>
        <v>0</v>
      </c>
      <c r="I173" s="32">
        <f>COUNTIF(Attendance!L182:BN182,"Attended")</f>
        <v>0</v>
      </c>
      <c r="J173" s="29">
        <f>COUNTIF(Attendance!L182:BN182,"HalfDay")</f>
        <v>0</v>
      </c>
      <c r="K173" s="1">
        <f t="shared" si="17"/>
        <v>0</v>
      </c>
      <c r="L173" s="1">
        <f>IF(A173="",0,'Partnership Information'!$E$6-Cumulative!K173)</f>
        <v>0</v>
      </c>
      <c r="M173" s="32">
        <f>INDEX(Attendance!$L$6:$BN$6,E173)</f>
        <v>0</v>
      </c>
      <c r="N173" s="29">
        <f>INDEX(Attendance!$L$6:$BN$6,H173)</f>
        <v>0</v>
      </c>
      <c r="O173" s="29">
        <f t="shared" si="18"/>
        <v>1</v>
      </c>
      <c r="P173" s="33">
        <f t="shared" si="19"/>
        <v>0</v>
      </c>
      <c r="Q173" s="39">
        <f ca="1">IF(ISERROR(K173/'Partnership Information'!$E$6),0,K173/'Partnership Information'!$E$6)</f>
        <v>0</v>
      </c>
      <c r="R173" s="1" t="str">
        <f>IF(A173="","",IF(K173=0,"FLAG",IF('Partnership Information'!$E$6-K173&gt;='Partnership Information'!$B$13,"FLAG","")))</f>
        <v/>
      </c>
    </row>
    <row r="174" spans="1:18" x14ac:dyDescent="0.2">
      <c r="A174" t="str">
        <f>IF(ISBLANK(Attendance!A183),"",Attendance!A183)</f>
        <v/>
      </c>
      <c r="B174" t="str">
        <f>IF(ISBLANK(Attendance!B183),"",Attendance!B183)</f>
        <v/>
      </c>
      <c r="C174" s="32" t="str">
        <f>IF(ISNA(MATCH("Attended",Attendance!L183:BN183,0)),"",MATCH("Attended",Attendance!L183:BN183,0))</f>
        <v/>
      </c>
      <c r="D174" s="29" t="str">
        <f>IF(ISNA(MATCH("HalfDay",Attendance!L183:BN183,0)),"",MATCH("HalfDay",Attendance!L183:BN183,0))</f>
        <v/>
      </c>
      <c r="E174" s="29">
        <f t="shared" si="15"/>
        <v>0</v>
      </c>
      <c r="F174" s="32" t="str">
        <f>IF(ISNA(LOOKUP(2,1/(Attendance!L183:BN183="Attended"),Attendance!$L$5:$BN$5)),"",LOOKUP(2,1/(Attendance!L183:BN183="Attended"),Attendance!$L$5:$BN$5))</f>
        <v/>
      </c>
      <c r="G174" s="29" t="str">
        <f>IF(ISNA(LOOKUP(2,1/(Attendance!L183:BN183="HalfDay"),Attendance!$L$5:$BN$5)),"",LOOKUP(2,1/(Attendance!L183:BN183="HalfDay"),Attendance!$L$5:$BN$5))</f>
        <v/>
      </c>
      <c r="H174" s="29">
        <f t="shared" si="16"/>
        <v>0</v>
      </c>
      <c r="I174" s="32">
        <f>COUNTIF(Attendance!L183:BN183,"Attended")</f>
        <v>0</v>
      </c>
      <c r="J174" s="29">
        <f>COUNTIF(Attendance!L183:BN183,"HalfDay")</f>
        <v>0</v>
      </c>
      <c r="K174" s="1">
        <f t="shared" si="17"/>
        <v>0</v>
      </c>
      <c r="L174" s="1">
        <f>IF(A174="",0,'Partnership Information'!$E$6-Cumulative!K174)</f>
        <v>0</v>
      </c>
      <c r="M174" s="32">
        <f>INDEX(Attendance!$L$6:$BN$6,E174)</f>
        <v>0</v>
      </c>
      <c r="N174" s="29">
        <f>INDEX(Attendance!$L$6:$BN$6,H174)</f>
        <v>0</v>
      </c>
      <c r="O174" s="29">
        <f t="shared" si="18"/>
        <v>1</v>
      </c>
      <c r="P174" s="33">
        <f t="shared" si="19"/>
        <v>0</v>
      </c>
      <c r="Q174" s="39">
        <f ca="1">IF(ISERROR(K174/'Partnership Information'!$E$6),0,K174/'Partnership Information'!$E$6)</f>
        <v>0</v>
      </c>
      <c r="R174" s="1" t="str">
        <f>IF(A174="","",IF(K174=0,"FLAG",IF('Partnership Information'!$E$6-K174&gt;='Partnership Information'!$B$13,"FLAG","")))</f>
        <v/>
      </c>
    </row>
    <row r="175" spans="1:18" x14ac:dyDescent="0.2">
      <c r="A175" t="str">
        <f>IF(ISBLANK(Attendance!A184),"",Attendance!A184)</f>
        <v/>
      </c>
      <c r="B175" t="str">
        <f>IF(ISBLANK(Attendance!B184),"",Attendance!B184)</f>
        <v/>
      </c>
      <c r="C175" s="32" t="str">
        <f>IF(ISNA(MATCH("Attended",Attendance!L184:BN184,0)),"",MATCH("Attended",Attendance!L184:BN184,0))</f>
        <v/>
      </c>
      <c r="D175" s="29" t="str">
        <f>IF(ISNA(MATCH("HalfDay",Attendance!L184:BN184,0)),"",MATCH("HalfDay",Attendance!L184:BN184,0))</f>
        <v/>
      </c>
      <c r="E175" s="29">
        <f t="shared" si="15"/>
        <v>0</v>
      </c>
      <c r="F175" s="32" t="str">
        <f>IF(ISNA(LOOKUP(2,1/(Attendance!L184:BN184="Attended"),Attendance!$L$5:$BN$5)),"",LOOKUP(2,1/(Attendance!L184:BN184="Attended"),Attendance!$L$5:$BN$5))</f>
        <v/>
      </c>
      <c r="G175" s="29" t="str">
        <f>IF(ISNA(LOOKUP(2,1/(Attendance!L184:BN184="HalfDay"),Attendance!$L$5:$BN$5)),"",LOOKUP(2,1/(Attendance!L184:BN184="HalfDay"),Attendance!$L$5:$BN$5))</f>
        <v/>
      </c>
      <c r="H175" s="29">
        <f t="shared" si="16"/>
        <v>0</v>
      </c>
      <c r="I175" s="32">
        <f>COUNTIF(Attendance!L184:BN184,"Attended")</f>
        <v>0</v>
      </c>
      <c r="J175" s="29">
        <f>COUNTIF(Attendance!L184:BN184,"HalfDay")</f>
        <v>0</v>
      </c>
      <c r="K175" s="1">
        <f t="shared" si="17"/>
        <v>0</v>
      </c>
      <c r="L175" s="1">
        <f>IF(A175="",0,'Partnership Information'!$E$6-Cumulative!K175)</f>
        <v>0</v>
      </c>
      <c r="M175" s="32">
        <f>INDEX(Attendance!$L$6:$BN$6,E175)</f>
        <v>0</v>
      </c>
      <c r="N175" s="29">
        <f>INDEX(Attendance!$L$6:$BN$6,H175)</f>
        <v>0</v>
      </c>
      <c r="O175" s="29">
        <f t="shared" si="18"/>
        <v>1</v>
      </c>
      <c r="P175" s="33">
        <f t="shared" si="19"/>
        <v>0</v>
      </c>
      <c r="Q175" s="39">
        <f ca="1">IF(ISERROR(K175/'Partnership Information'!$E$6),0,K175/'Partnership Information'!$E$6)</f>
        <v>0</v>
      </c>
      <c r="R175" s="1" t="str">
        <f>IF(A175="","",IF(K175=0,"FLAG",IF('Partnership Information'!$E$6-K175&gt;='Partnership Information'!$B$13,"FLAG","")))</f>
        <v/>
      </c>
    </row>
    <row r="176" spans="1:18" x14ac:dyDescent="0.2">
      <c r="A176" t="str">
        <f>IF(ISBLANK(Attendance!A185),"",Attendance!A185)</f>
        <v/>
      </c>
      <c r="B176" t="str">
        <f>IF(ISBLANK(Attendance!B185),"",Attendance!B185)</f>
        <v/>
      </c>
      <c r="C176" s="32" t="str">
        <f>IF(ISNA(MATCH("Attended",Attendance!L185:BN185,0)),"",MATCH("Attended",Attendance!L185:BN185,0))</f>
        <v/>
      </c>
      <c r="D176" s="29" t="str">
        <f>IF(ISNA(MATCH("HalfDay",Attendance!L185:BN185,0)),"",MATCH("HalfDay",Attendance!L185:BN185,0))</f>
        <v/>
      </c>
      <c r="E176" s="29">
        <f t="shared" si="15"/>
        <v>0</v>
      </c>
      <c r="F176" s="32" t="str">
        <f>IF(ISNA(LOOKUP(2,1/(Attendance!L185:BN185="Attended"),Attendance!$L$5:$BN$5)),"",LOOKUP(2,1/(Attendance!L185:BN185="Attended"),Attendance!$L$5:$BN$5))</f>
        <v/>
      </c>
      <c r="G176" s="29" t="str">
        <f>IF(ISNA(LOOKUP(2,1/(Attendance!L185:BN185="HalfDay"),Attendance!$L$5:$BN$5)),"",LOOKUP(2,1/(Attendance!L185:BN185="HalfDay"),Attendance!$L$5:$BN$5))</f>
        <v/>
      </c>
      <c r="H176" s="29">
        <f t="shared" si="16"/>
        <v>0</v>
      </c>
      <c r="I176" s="32">
        <f>COUNTIF(Attendance!L185:BN185,"Attended")</f>
        <v>0</v>
      </c>
      <c r="J176" s="29">
        <f>COUNTIF(Attendance!L185:BN185,"HalfDay")</f>
        <v>0</v>
      </c>
      <c r="K176" s="1">
        <f t="shared" si="17"/>
        <v>0</v>
      </c>
      <c r="L176" s="1">
        <f>IF(A176="",0,'Partnership Information'!$E$6-Cumulative!K176)</f>
        <v>0</v>
      </c>
      <c r="M176" s="32">
        <f>INDEX(Attendance!$L$6:$BN$6,E176)</f>
        <v>0</v>
      </c>
      <c r="N176" s="29">
        <f>INDEX(Attendance!$L$6:$BN$6,H176)</f>
        <v>0</v>
      </c>
      <c r="O176" s="29">
        <f t="shared" si="18"/>
        <v>1</v>
      </c>
      <c r="P176" s="33">
        <f t="shared" si="19"/>
        <v>0</v>
      </c>
      <c r="Q176" s="39">
        <f ca="1">IF(ISERROR(K176/'Partnership Information'!$E$6),0,K176/'Partnership Information'!$E$6)</f>
        <v>0</v>
      </c>
      <c r="R176" s="1" t="str">
        <f>IF(A176="","",IF(K176=0,"FLAG",IF('Partnership Information'!$E$6-K176&gt;='Partnership Information'!$B$13,"FLAG","")))</f>
        <v/>
      </c>
    </row>
    <row r="177" spans="1:18" x14ac:dyDescent="0.2">
      <c r="A177" t="str">
        <f>IF(ISBLANK(Attendance!A186),"",Attendance!A186)</f>
        <v/>
      </c>
      <c r="B177" t="str">
        <f>IF(ISBLANK(Attendance!B186),"",Attendance!B186)</f>
        <v/>
      </c>
      <c r="C177" s="32" t="str">
        <f>IF(ISNA(MATCH("Attended",Attendance!L186:BN186,0)),"",MATCH("Attended",Attendance!L186:BN186,0))</f>
        <v/>
      </c>
      <c r="D177" s="29" t="str">
        <f>IF(ISNA(MATCH("HalfDay",Attendance!L186:BN186,0)),"",MATCH("HalfDay",Attendance!L186:BN186,0))</f>
        <v/>
      </c>
      <c r="E177" s="29">
        <f t="shared" si="15"/>
        <v>0</v>
      </c>
      <c r="F177" s="32" t="str">
        <f>IF(ISNA(LOOKUP(2,1/(Attendance!L186:BN186="Attended"),Attendance!$L$5:$BN$5)),"",LOOKUP(2,1/(Attendance!L186:BN186="Attended"),Attendance!$L$5:$BN$5))</f>
        <v/>
      </c>
      <c r="G177" s="29" t="str">
        <f>IF(ISNA(LOOKUP(2,1/(Attendance!L186:BN186="HalfDay"),Attendance!$L$5:$BN$5)),"",LOOKUP(2,1/(Attendance!L186:BN186="HalfDay"),Attendance!$L$5:$BN$5))</f>
        <v/>
      </c>
      <c r="H177" s="29">
        <f t="shared" si="16"/>
        <v>0</v>
      </c>
      <c r="I177" s="32">
        <f>COUNTIF(Attendance!L186:BN186,"Attended")</f>
        <v>0</v>
      </c>
      <c r="J177" s="29">
        <f>COUNTIF(Attendance!L186:BN186,"HalfDay")</f>
        <v>0</v>
      </c>
      <c r="K177" s="1">
        <f t="shared" si="17"/>
        <v>0</v>
      </c>
      <c r="L177" s="1">
        <f>IF(A177="",0,'Partnership Information'!$E$6-Cumulative!K177)</f>
        <v>0</v>
      </c>
      <c r="M177" s="32">
        <f>INDEX(Attendance!$L$6:$BN$6,E177)</f>
        <v>0</v>
      </c>
      <c r="N177" s="29">
        <f>INDEX(Attendance!$L$6:$BN$6,H177)</f>
        <v>0</v>
      </c>
      <c r="O177" s="29">
        <f t="shared" si="18"/>
        <v>1</v>
      </c>
      <c r="P177" s="33">
        <f t="shared" si="19"/>
        <v>0</v>
      </c>
      <c r="Q177" s="39">
        <f ca="1">IF(ISERROR(K177/'Partnership Information'!$E$6),0,K177/'Partnership Information'!$E$6)</f>
        <v>0</v>
      </c>
      <c r="R177" s="1" t="str">
        <f>IF(A177="","",IF(K177=0,"FLAG",IF('Partnership Information'!$E$6-K177&gt;='Partnership Information'!$B$13,"FLAG","")))</f>
        <v/>
      </c>
    </row>
    <row r="178" spans="1:18" x14ac:dyDescent="0.2">
      <c r="A178" t="str">
        <f>IF(ISBLANK(Attendance!A187),"",Attendance!A187)</f>
        <v/>
      </c>
      <c r="B178" t="str">
        <f>IF(ISBLANK(Attendance!B187),"",Attendance!B187)</f>
        <v/>
      </c>
      <c r="C178" s="32" t="str">
        <f>IF(ISNA(MATCH("Attended",Attendance!L187:BN187,0)),"",MATCH("Attended",Attendance!L187:BN187,0))</f>
        <v/>
      </c>
      <c r="D178" s="29" t="str">
        <f>IF(ISNA(MATCH("HalfDay",Attendance!L187:BN187,0)),"",MATCH("HalfDay",Attendance!L187:BN187,0))</f>
        <v/>
      </c>
      <c r="E178" s="29">
        <f t="shared" si="15"/>
        <v>0</v>
      </c>
      <c r="F178" s="32" t="str">
        <f>IF(ISNA(LOOKUP(2,1/(Attendance!L187:BN187="Attended"),Attendance!$L$5:$BN$5)),"",LOOKUP(2,1/(Attendance!L187:BN187="Attended"),Attendance!$L$5:$BN$5))</f>
        <v/>
      </c>
      <c r="G178" s="29" t="str">
        <f>IF(ISNA(LOOKUP(2,1/(Attendance!L187:BN187="HalfDay"),Attendance!$L$5:$BN$5)),"",LOOKUP(2,1/(Attendance!L187:BN187="HalfDay"),Attendance!$L$5:$BN$5))</f>
        <v/>
      </c>
      <c r="H178" s="29">
        <f t="shared" si="16"/>
        <v>0</v>
      </c>
      <c r="I178" s="32">
        <f>COUNTIF(Attendance!L187:BN187,"Attended")</f>
        <v>0</v>
      </c>
      <c r="J178" s="29">
        <f>COUNTIF(Attendance!L187:BN187,"HalfDay")</f>
        <v>0</v>
      </c>
      <c r="K178" s="1">
        <f t="shared" si="17"/>
        <v>0</v>
      </c>
      <c r="L178" s="1">
        <f>IF(A178="",0,'Partnership Information'!$E$6-Cumulative!K178)</f>
        <v>0</v>
      </c>
      <c r="M178" s="32">
        <f>INDEX(Attendance!$L$6:$BN$6,E178)</f>
        <v>0</v>
      </c>
      <c r="N178" s="29">
        <f>INDEX(Attendance!$L$6:$BN$6,H178)</f>
        <v>0</v>
      </c>
      <c r="O178" s="29">
        <f t="shared" si="18"/>
        <v>1</v>
      </c>
      <c r="P178" s="33">
        <f t="shared" si="19"/>
        <v>0</v>
      </c>
      <c r="Q178" s="39">
        <f ca="1">IF(ISERROR(K178/'Partnership Information'!$E$6),0,K178/'Partnership Information'!$E$6)</f>
        <v>0</v>
      </c>
      <c r="R178" s="1" t="str">
        <f>IF(A178="","",IF(K178=0,"FLAG",IF('Partnership Information'!$E$6-K178&gt;='Partnership Information'!$B$13,"FLAG","")))</f>
        <v/>
      </c>
    </row>
    <row r="179" spans="1:18" x14ac:dyDescent="0.2">
      <c r="A179" t="str">
        <f>IF(ISBLANK(Attendance!A188),"",Attendance!A188)</f>
        <v/>
      </c>
      <c r="B179" t="str">
        <f>IF(ISBLANK(Attendance!B188),"",Attendance!B188)</f>
        <v/>
      </c>
      <c r="C179" s="32" t="str">
        <f>IF(ISNA(MATCH("Attended",Attendance!L188:BN188,0)),"",MATCH("Attended",Attendance!L188:BN188,0))</f>
        <v/>
      </c>
      <c r="D179" s="29" t="str">
        <f>IF(ISNA(MATCH("HalfDay",Attendance!L188:BN188,0)),"",MATCH("HalfDay",Attendance!L188:BN188,0))</f>
        <v/>
      </c>
      <c r="E179" s="29">
        <f t="shared" si="15"/>
        <v>0</v>
      </c>
      <c r="F179" s="32" t="str">
        <f>IF(ISNA(LOOKUP(2,1/(Attendance!L188:BN188="Attended"),Attendance!$L$5:$BN$5)),"",LOOKUP(2,1/(Attendance!L188:BN188="Attended"),Attendance!$L$5:$BN$5))</f>
        <v/>
      </c>
      <c r="G179" s="29" t="str">
        <f>IF(ISNA(LOOKUP(2,1/(Attendance!L188:BN188="HalfDay"),Attendance!$L$5:$BN$5)),"",LOOKUP(2,1/(Attendance!L188:BN188="HalfDay"),Attendance!$L$5:$BN$5))</f>
        <v/>
      </c>
      <c r="H179" s="29">
        <f t="shared" si="16"/>
        <v>0</v>
      </c>
      <c r="I179" s="32">
        <f>COUNTIF(Attendance!L188:BN188,"Attended")</f>
        <v>0</v>
      </c>
      <c r="J179" s="29">
        <f>COUNTIF(Attendance!L188:BN188,"HalfDay")</f>
        <v>0</v>
      </c>
      <c r="K179" s="1">
        <f t="shared" si="17"/>
        <v>0</v>
      </c>
      <c r="L179" s="1">
        <f>IF(A179="",0,'Partnership Information'!$E$6-Cumulative!K179)</f>
        <v>0</v>
      </c>
      <c r="M179" s="32">
        <f>INDEX(Attendance!$L$6:$BN$6,E179)</f>
        <v>0</v>
      </c>
      <c r="N179" s="29">
        <f>INDEX(Attendance!$L$6:$BN$6,H179)</f>
        <v>0</v>
      </c>
      <c r="O179" s="29">
        <f t="shared" si="18"/>
        <v>1</v>
      </c>
      <c r="P179" s="33">
        <f t="shared" si="19"/>
        <v>0</v>
      </c>
      <c r="Q179" s="39">
        <f ca="1">IF(ISERROR(K179/'Partnership Information'!$E$6),0,K179/'Partnership Information'!$E$6)</f>
        <v>0</v>
      </c>
      <c r="R179" s="1" t="str">
        <f>IF(A179="","",IF(K179=0,"FLAG",IF('Partnership Information'!$E$6-K179&gt;='Partnership Information'!$B$13,"FLAG","")))</f>
        <v/>
      </c>
    </row>
    <row r="180" spans="1:18" x14ac:dyDescent="0.2">
      <c r="A180" t="str">
        <f>IF(ISBLANK(Attendance!A189),"",Attendance!A189)</f>
        <v/>
      </c>
      <c r="B180" t="str">
        <f>IF(ISBLANK(Attendance!B189),"",Attendance!B189)</f>
        <v/>
      </c>
      <c r="C180" s="32" t="str">
        <f>IF(ISNA(MATCH("Attended",Attendance!L189:BN189,0)),"",MATCH("Attended",Attendance!L189:BN189,0))</f>
        <v/>
      </c>
      <c r="D180" s="29" t="str">
        <f>IF(ISNA(MATCH("HalfDay",Attendance!L189:BN189,0)),"",MATCH("HalfDay",Attendance!L189:BN189,0))</f>
        <v/>
      </c>
      <c r="E180" s="29">
        <f t="shared" si="15"/>
        <v>0</v>
      </c>
      <c r="F180" s="32" t="str">
        <f>IF(ISNA(LOOKUP(2,1/(Attendance!L189:BN189="Attended"),Attendance!$L$5:$BN$5)),"",LOOKUP(2,1/(Attendance!L189:BN189="Attended"),Attendance!$L$5:$BN$5))</f>
        <v/>
      </c>
      <c r="G180" s="29" t="str">
        <f>IF(ISNA(LOOKUP(2,1/(Attendance!L189:BN189="HalfDay"),Attendance!$L$5:$BN$5)),"",LOOKUP(2,1/(Attendance!L189:BN189="HalfDay"),Attendance!$L$5:$BN$5))</f>
        <v/>
      </c>
      <c r="H180" s="29">
        <f t="shared" si="16"/>
        <v>0</v>
      </c>
      <c r="I180" s="32">
        <f>COUNTIF(Attendance!L189:BN189,"Attended")</f>
        <v>0</v>
      </c>
      <c r="J180" s="29">
        <f>COUNTIF(Attendance!L189:BN189,"HalfDay")</f>
        <v>0</v>
      </c>
      <c r="K180" s="1">
        <f t="shared" si="17"/>
        <v>0</v>
      </c>
      <c r="L180" s="1">
        <f>IF(A180="",0,'Partnership Information'!$E$6-Cumulative!K180)</f>
        <v>0</v>
      </c>
      <c r="M180" s="32">
        <f>INDEX(Attendance!$L$6:$BN$6,E180)</f>
        <v>0</v>
      </c>
      <c r="N180" s="29">
        <f>INDEX(Attendance!$L$6:$BN$6,H180)</f>
        <v>0</v>
      </c>
      <c r="O180" s="29">
        <f t="shared" si="18"/>
        <v>1</v>
      </c>
      <c r="P180" s="33">
        <f t="shared" si="19"/>
        <v>0</v>
      </c>
      <c r="Q180" s="39">
        <f ca="1">IF(ISERROR(K180/'Partnership Information'!$E$6),0,K180/'Partnership Information'!$E$6)</f>
        <v>0</v>
      </c>
      <c r="R180" s="1" t="str">
        <f>IF(A180="","",IF(K180=0,"FLAG",IF('Partnership Information'!$E$6-K180&gt;='Partnership Information'!$B$13,"FLAG","")))</f>
        <v/>
      </c>
    </row>
    <row r="181" spans="1:18" x14ac:dyDescent="0.2">
      <c r="A181" t="str">
        <f>IF(ISBLANK(Attendance!A190),"",Attendance!A190)</f>
        <v/>
      </c>
      <c r="B181" t="str">
        <f>IF(ISBLANK(Attendance!B190),"",Attendance!B190)</f>
        <v/>
      </c>
      <c r="C181" s="32" t="str">
        <f>IF(ISNA(MATCH("Attended",Attendance!L190:BN190,0)),"",MATCH("Attended",Attendance!L190:BN190,0))</f>
        <v/>
      </c>
      <c r="D181" s="29" t="str">
        <f>IF(ISNA(MATCH("HalfDay",Attendance!L190:BN190,0)),"",MATCH("HalfDay",Attendance!L190:BN190,0))</f>
        <v/>
      </c>
      <c r="E181" s="29">
        <f t="shared" si="15"/>
        <v>0</v>
      </c>
      <c r="F181" s="32" t="str">
        <f>IF(ISNA(LOOKUP(2,1/(Attendance!L190:BN190="Attended"),Attendance!$L$5:$BN$5)),"",LOOKUP(2,1/(Attendance!L190:BN190="Attended"),Attendance!$L$5:$BN$5))</f>
        <v/>
      </c>
      <c r="G181" s="29" t="str">
        <f>IF(ISNA(LOOKUP(2,1/(Attendance!L190:BN190="HalfDay"),Attendance!$L$5:$BN$5)),"",LOOKUP(2,1/(Attendance!L190:BN190="HalfDay"),Attendance!$L$5:$BN$5))</f>
        <v/>
      </c>
      <c r="H181" s="29">
        <f t="shared" si="16"/>
        <v>0</v>
      </c>
      <c r="I181" s="32">
        <f>COUNTIF(Attendance!L190:BN190,"Attended")</f>
        <v>0</v>
      </c>
      <c r="J181" s="29">
        <f>COUNTIF(Attendance!L190:BN190,"HalfDay")</f>
        <v>0</v>
      </c>
      <c r="K181" s="1">
        <f t="shared" si="17"/>
        <v>0</v>
      </c>
      <c r="L181" s="1">
        <f>IF(A181="",0,'Partnership Information'!$E$6-Cumulative!K181)</f>
        <v>0</v>
      </c>
      <c r="M181" s="32">
        <f>INDEX(Attendance!$L$6:$BN$6,E181)</f>
        <v>0</v>
      </c>
      <c r="N181" s="29">
        <f>INDEX(Attendance!$L$6:$BN$6,H181)</f>
        <v>0</v>
      </c>
      <c r="O181" s="29">
        <f t="shared" si="18"/>
        <v>1</v>
      </c>
      <c r="P181" s="33">
        <f t="shared" si="19"/>
        <v>0</v>
      </c>
      <c r="Q181" s="39">
        <f ca="1">IF(ISERROR(K181/'Partnership Information'!$E$6),0,K181/'Partnership Information'!$E$6)</f>
        <v>0</v>
      </c>
      <c r="R181" s="1" t="str">
        <f>IF(A181="","",IF(K181=0,"FLAG",IF('Partnership Information'!$E$6-K181&gt;='Partnership Information'!$B$13,"FLAG","")))</f>
        <v/>
      </c>
    </row>
    <row r="182" spans="1:18" x14ac:dyDescent="0.2">
      <c r="A182" t="str">
        <f>IF(ISBLANK(Attendance!A191),"",Attendance!A191)</f>
        <v/>
      </c>
      <c r="B182" t="str">
        <f>IF(ISBLANK(Attendance!B191),"",Attendance!B191)</f>
        <v/>
      </c>
      <c r="C182" s="32" t="str">
        <f>IF(ISNA(MATCH("Attended",Attendance!L191:BN191,0)),"",MATCH("Attended",Attendance!L191:BN191,0))</f>
        <v/>
      </c>
      <c r="D182" s="29" t="str">
        <f>IF(ISNA(MATCH("HalfDay",Attendance!L191:BN191,0)),"",MATCH("HalfDay",Attendance!L191:BN191,0))</f>
        <v/>
      </c>
      <c r="E182" s="29">
        <f t="shared" si="15"/>
        <v>0</v>
      </c>
      <c r="F182" s="32" t="str">
        <f>IF(ISNA(LOOKUP(2,1/(Attendance!L191:BN191="Attended"),Attendance!$L$5:$BN$5)),"",LOOKUP(2,1/(Attendance!L191:BN191="Attended"),Attendance!$L$5:$BN$5))</f>
        <v/>
      </c>
      <c r="G182" s="29" t="str">
        <f>IF(ISNA(LOOKUP(2,1/(Attendance!L191:BN191="HalfDay"),Attendance!$L$5:$BN$5)),"",LOOKUP(2,1/(Attendance!L191:BN191="HalfDay"),Attendance!$L$5:$BN$5))</f>
        <v/>
      </c>
      <c r="H182" s="29">
        <f t="shared" si="16"/>
        <v>0</v>
      </c>
      <c r="I182" s="32">
        <f>COUNTIF(Attendance!L191:BN191,"Attended")</f>
        <v>0</v>
      </c>
      <c r="J182" s="29">
        <f>COUNTIF(Attendance!L191:BN191,"HalfDay")</f>
        <v>0</v>
      </c>
      <c r="K182" s="1">
        <f t="shared" si="17"/>
        <v>0</v>
      </c>
      <c r="L182" s="1">
        <f>IF(A182="",0,'Partnership Information'!$E$6-Cumulative!K182)</f>
        <v>0</v>
      </c>
      <c r="M182" s="32">
        <f>INDEX(Attendance!$L$6:$BN$6,E182)</f>
        <v>0</v>
      </c>
      <c r="N182" s="29">
        <f>INDEX(Attendance!$L$6:$BN$6,H182)</f>
        <v>0</v>
      </c>
      <c r="O182" s="29">
        <f t="shared" si="18"/>
        <v>1</v>
      </c>
      <c r="P182" s="33">
        <f t="shared" si="19"/>
        <v>0</v>
      </c>
      <c r="Q182" s="39">
        <f ca="1">IF(ISERROR(K182/'Partnership Information'!$E$6),0,K182/'Partnership Information'!$E$6)</f>
        <v>0</v>
      </c>
      <c r="R182" s="1" t="str">
        <f>IF(A182="","",IF(K182=0,"FLAG",IF('Partnership Information'!$E$6-K182&gt;='Partnership Information'!$B$13,"FLAG","")))</f>
        <v/>
      </c>
    </row>
    <row r="183" spans="1:18" x14ac:dyDescent="0.2">
      <c r="A183" t="str">
        <f>IF(ISBLANK(Attendance!A192),"",Attendance!A192)</f>
        <v/>
      </c>
      <c r="B183" t="str">
        <f>IF(ISBLANK(Attendance!B192),"",Attendance!B192)</f>
        <v/>
      </c>
      <c r="C183" s="32" t="str">
        <f>IF(ISNA(MATCH("Attended",Attendance!L192:BN192,0)),"",MATCH("Attended",Attendance!L192:BN192,0))</f>
        <v/>
      </c>
      <c r="D183" s="29" t="str">
        <f>IF(ISNA(MATCH("HalfDay",Attendance!L192:BN192,0)),"",MATCH("HalfDay",Attendance!L192:BN192,0))</f>
        <v/>
      </c>
      <c r="E183" s="29">
        <f t="shared" si="15"/>
        <v>0</v>
      </c>
      <c r="F183" s="32" t="str">
        <f>IF(ISNA(LOOKUP(2,1/(Attendance!L192:BN192="Attended"),Attendance!$L$5:$BN$5)),"",LOOKUP(2,1/(Attendance!L192:BN192="Attended"),Attendance!$L$5:$BN$5))</f>
        <v/>
      </c>
      <c r="G183" s="29" t="str">
        <f>IF(ISNA(LOOKUP(2,1/(Attendance!L192:BN192="HalfDay"),Attendance!$L$5:$BN$5)),"",LOOKUP(2,1/(Attendance!L192:BN192="HalfDay"),Attendance!$L$5:$BN$5))</f>
        <v/>
      </c>
      <c r="H183" s="29">
        <f t="shared" si="16"/>
        <v>0</v>
      </c>
      <c r="I183" s="32">
        <f>COUNTIF(Attendance!L192:BN192,"Attended")</f>
        <v>0</v>
      </c>
      <c r="J183" s="29">
        <f>COUNTIF(Attendance!L192:BN192,"HalfDay")</f>
        <v>0</v>
      </c>
      <c r="K183" s="1">
        <f t="shared" si="17"/>
        <v>0</v>
      </c>
      <c r="L183" s="1">
        <f>IF(A183="",0,'Partnership Information'!$E$6-Cumulative!K183)</f>
        <v>0</v>
      </c>
      <c r="M183" s="32">
        <f>INDEX(Attendance!$L$6:$BN$6,E183)</f>
        <v>0</v>
      </c>
      <c r="N183" s="29">
        <f>INDEX(Attendance!$L$6:$BN$6,H183)</f>
        <v>0</v>
      </c>
      <c r="O183" s="29">
        <f t="shared" si="18"/>
        <v>1</v>
      </c>
      <c r="P183" s="33">
        <f t="shared" si="19"/>
        <v>0</v>
      </c>
      <c r="Q183" s="39">
        <f ca="1">IF(ISERROR(K183/'Partnership Information'!$E$6),0,K183/'Partnership Information'!$E$6)</f>
        <v>0</v>
      </c>
      <c r="R183" s="1" t="str">
        <f>IF(A183="","",IF(K183=0,"FLAG",IF('Partnership Information'!$E$6-K183&gt;='Partnership Information'!$B$13,"FLAG","")))</f>
        <v/>
      </c>
    </row>
    <row r="184" spans="1:18" x14ac:dyDescent="0.2">
      <c r="A184" t="str">
        <f>IF(ISBLANK(Attendance!A193),"",Attendance!A193)</f>
        <v/>
      </c>
      <c r="B184" t="str">
        <f>IF(ISBLANK(Attendance!B193),"",Attendance!B193)</f>
        <v/>
      </c>
      <c r="C184" s="32" t="str">
        <f>IF(ISNA(MATCH("Attended",Attendance!L193:BN193,0)),"",MATCH("Attended",Attendance!L193:BN193,0))</f>
        <v/>
      </c>
      <c r="D184" s="29" t="str">
        <f>IF(ISNA(MATCH("HalfDay",Attendance!L193:BN193,0)),"",MATCH("HalfDay",Attendance!L193:BN193,0))</f>
        <v/>
      </c>
      <c r="E184" s="29">
        <f t="shared" si="15"/>
        <v>0</v>
      </c>
      <c r="F184" s="32" t="str">
        <f>IF(ISNA(LOOKUP(2,1/(Attendance!L193:BN193="Attended"),Attendance!$L$5:$BN$5)),"",LOOKUP(2,1/(Attendance!L193:BN193="Attended"),Attendance!$L$5:$BN$5))</f>
        <v/>
      </c>
      <c r="G184" s="29" t="str">
        <f>IF(ISNA(LOOKUP(2,1/(Attendance!L193:BN193="HalfDay"),Attendance!$L$5:$BN$5)),"",LOOKUP(2,1/(Attendance!L193:BN193="HalfDay"),Attendance!$L$5:$BN$5))</f>
        <v/>
      </c>
      <c r="H184" s="29">
        <f t="shared" si="16"/>
        <v>0</v>
      </c>
      <c r="I184" s="32">
        <f>COUNTIF(Attendance!L193:BN193,"Attended")</f>
        <v>0</v>
      </c>
      <c r="J184" s="29">
        <f>COUNTIF(Attendance!L193:BN193,"HalfDay")</f>
        <v>0</v>
      </c>
      <c r="K184" s="1">
        <f t="shared" si="17"/>
        <v>0</v>
      </c>
      <c r="L184" s="1">
        <f>IF(A184="",0,'Partnership Information'!$E$6-Cumulative!K184)</f>
        <v>0</v>
      </c>
      <c r="M184" s="32">
        <f>INDEX(Attendance!$L$6:$BN$6,E184)</f>
        <v>0</v>
      </c>
      <c r="N184" s="29">
        <f>INDEX(Attendance!$L$6:$BN$6,H184)</f>
        <v>0</v>
      </c>
      <c r="O184" s="29">
        <f t="shared" si="18"/>
        <v>1</v>
      </c>
      <c r="P184" s="33">
        <f t="shared" si="19"/>
        <v>0</v>
      </c>
      <c r="Q184" s="39">
        <f ca="1">IF(ISERROR(K184/'Partnership Information'!$E$6),0,K184/'Partnership Information'!$E$6)</f>
        <v>0</v>
      </c>
      <c r="R184" s="1" t="str">
        <f>IF(A184="","",IF(K184=0,"FLAG",IF('Partnership Information'!$E$6-K184&gt;='Partnership Information'!$B$13,"FLAG","")))</f>
        <v/>
      </c>
    </row>
    <row r="185" spans="1:18" x14ac:dyDescent="0.2">
      <c r="A185" t="str">
        <f>IF(ISBLANK(Attendance!A194),"",Attendance!A194)</f>
        <v/>
      </c>
      <c r="B185" t="str">
        <f>IF(ISBLANK(Attendance!B194),"",Attendance!B194)</f>
        <v/>
      </c>
      <c r="C185" s="32" t="str">
        <f>IF(ISNA(MATCH("Attended",Attendance!L194:BN194,0)),"",MATCH("Attended",Attendance!L194:BN194,0))</f>
        <v/>
      </c>
      <c r="D185" s="29" t="str">
        <f>IF(ISNA(MATCH("HalfDay",Attendance!L194:BN194,0)),"",MATCH("HalfDay",Attendance!L194:BN194,0))</f>
        <v/>
      </c>
      <c r="E185" s="29">
        <f t="shared" si="15"/>
        <v>0</v>
      </c>
      <c r="F185" s="32" t="str">
        <f>IF(ISNA(LOOKUP(2,1/(Attendance!L194:BN194="Attended"),Attendance!$L$5:$BN$5)),"",LOOKUP(2,1/(Attendance!L194:BN194="Attended"),Attendance!$L$5:$BN$5))</f>
        <v/>
      </c>
      <c r="G185" s="29" t="str">
        <f>IF(ISNA(LOOKUP(2,1/(Attendance!L194:BN194="HalfDay"),Attendance!$L$5:$BN$5)),"",LOOKUP(2,1/(Attendance!L194:BN194="HalfDay"),Attendance!$L$5:$BN$5))</f>
        <v/>
      </c>
      <c r="H185" s="29">
        <f t="shared" si="16"/>
        <v>0</v>
      </c>
      <c r="I185" s="32">
        <f>COUNTIF(Attendance!L194:BN194,"Attended")</f>
        <v>0</v>
      </c>
      <c r="J185" s="29">
        <f>COUNTIF(Attendance!L194:BN194,"HalfDay")</f>
        <v>0</v>
      </c>
      <c r="K185" s="1">
        <f t="shared" si="17"/>
        <v>0</v>
      </c>
      <c r="L185" s="1">
        <f>IF(A185="",0,'Partnership Information'!$E$6-Cumulative!K185)</f>
        <v>0</v>
      </c>
      <c r="M185" s="32">
        <f>INDEX(Attendance!$L$6:$BN$6,E185)</f>
        <v>0</v>
      </c>
      <c r="N185" s="29">
        <f>INDEX(Attendance!$L$6:$BN$6,H185)</f>
        <v>0</v>
      </c>
      <c r="O185" s="29">
        <f t="shared" si="18"/>
        <v>1</v>
      </c>
      <c r="P185" s="33">
        <f t="shared" si="19"/>
        <v>0</v>
      </c>
      <c r="Q185" s="39">
        <f ca="1">IF(ISERROR(K185/'Partnership Information'!$E$6),0,K185/'Partnership Information'!$E$6)</f>
        <v>0</v>
      </c>
      <c r="R185" s="1" t="str">
        <f>IF(A185="","",IF(K185=0,"FLAG",IF('Partnership Information'!$E$6-K185&gt;='Partnership Information'!$B$13,"FLAG","")))</f>
        <v/>
      </c>
    </row>
    <row r="186" spans="1:18" x14ac:dyDescent="0.2">
      <c r="A186" t="str">
        <f>IF(ISBLANK(Attendance!A195),"",Attendance!A195)</f>
        <v/>
      </c>
      <c r="B186" t="str">
        <f>IF(ISBLANK(Attendance!B195),"",Attendance!B195)</f>
        <v/>
      </c>
      <c r="C186" s="32" t="str">
        <f>IF(ISNA(MATCH("Attended",Attendance!L195:BN195,0)),"",MATCH("Attended",Attendance!L195:BN195,0))</f>
        <v/>
      </c>
      <c r="D186" s="29" t="str">
        <f>IF(ISNA(MATCH("HalfDay",Attendance!L195:BN195,0)),"",MATCH("HalfDay",Attendance!L195:BN195,0))</f>
        <v/>
      </c>
      <c r="E186" s="29">
        <f t="shared" si="15"/>
        <v>0</v>
      </c>
      <c r="F186" s="32" t="str">
        <f>IF(ISNA(LOOKUP(2,1/(Attendance!L195:BN195="Attended"),Attendance!$L$5:$BN$5)),"",LOOKUP(2,1/(Attendance!L195:BN195="Attended"),Attendance!$L$5:$BN$5))</f>
        <v/>
      </c>
      <c r="G186" s="29" t="str">
        <f>IF(ISNA(LOOKUP(2,1/(Attendance!L195:BN195="HalfDay"),Attendance!$L$5:$BN$5)),"",LOOKUP(2,1/(Attendance!L195:BN195="HalfDay"),Attendance!$L$5:$BN$5))</f>
        <v/>
      </c>
      <c r="H186" s="29">
        <f t="shared" si="16"/>
        <v>0</v>
      </c>
      <c r="I186" s="32">
        <f>COUNTIF(Attendance!L195:BN195,"Attended")</f>
        <v>0</v>
      </c>
      <c r="J186" s="29">
        <f>COUNTIF(Attendance!L195:BN195,"HalfDay")</f>
        <v>0</v>
      </c>
      <c r="K186" s="1">
        <f t="shared" si="17"/>
        <v>0</v>
      </c>
      <c r="L186" s="1">
        <f>IF(A186="",0,'Partnership Information'!$E$6-Cumulative!K186)</f>
        <v>0</v>
      </c>
      <c r="M186" s="32">
        <f>INDEX(Attendance!$L$6:$BN$6,E186)</f>
        <v>0</v>
      </c>
      <c r="N186" s="29">
        <f>INDEX(Attendance!$L$6:$BN$6,H186)</f>
        <v>0</v>
      </c>
      <c r="O186" s="29">
        <f t="shared" si="18"/>
        <v>1</v>
      </c>
      <c r="P186" s="33">
        <f t="shared" si="19"/>
        <v>0</v>
      </c>
      <c r="Q186" s="39">
        <f ca="1">IF(ISERROR(K186/'Partnership Information'!$E$6),0,K186/'Partnership Information'!$E$6)</f>
        <v>0</v>
      </c>
      <c r="R186" s="1" t="str">
        <f>IF(A186="","",IF(K186=0,"FLAG",IF('Partnership Information'!$E$6-K186&gt;='Partnership Information'!$B$13,"FLAG","")))</f>
        <v/>
      </c>
    </row>
    <row r="187" spans="1:18" x14ac:dyDescent="0.2">
      <c r="A187" t="str">
        <f>IF(ISBLANK(Attendance!A196),"",Attendance!A196)</f>
        <v/>
      </c>
      <c r="B187" t="str">
        <f>IF(ISBLANK(Attendance!B196),"",Attendance!B196)</f>
        <v/>
      </c>
      <c r="C187" s="32" t="str">
        <f>IF(ISNA(MATCH("Attended",Attendance!L196:BN196,0)),"",MATCH("Attended",Attendance!L196:BN196,0))</f>
        <v/>
      </c>
      <c r="D187" s="29" t="str">
        <f>IF(ISNA(MATCH("HalfDay",Attendance!L196:BN196,0)),"",MATCH("HalfDay",Attendance!L196:BN196,0))</f>
        <v/>
      </c>
      <c r="E187" s="29">
        <f t="shared" si="15"/>
        <v>0</v>
      </c>
      <c r="F187" s="32" t="str">
        <f>IF(ISNA(LOOKUP(2,1/(Attendance!L196:BN196="Attended"),Attendance!$L$5:$BN$5)),"",LOOKUP(2,1/(Attendance!L196:BN196="Attended"),Attendance!$L$5:$BN$5))</f>
        <v/>
      </c>
      <c r="G187" s="29" t="str">
        <f>IF(ISNA(LOOKUP(2,1/(Attendance!L196:BN196="HalfDay"),Attendance!$L$5:$BN$5)),"",LOOKUP(2,1/(Attendance!L196:BN196="HalfDay"),Attendance!$L$5:$BN$5))</f>
        <v/>
      </c>
      <c r="H187" s="29">
        <f t="shared" si="16"/>
        <v>0</v>
      </c>
      <c r="I187" s="32">
        <f>COUNTIF(Attendance!L196:BN196,"Attended")</f>
        <v>0</v>
      </c>
      <c r="J187" s="29">
        <f>COUNTIF(Attendance!L196:BN196,"HalfDay")</f>
        <v>0</v>
      </c>
      <c r="K187" s="1">
        <f t="shared" si="17"/>
        <v>0</v>
      </c>
      <c r="L187" s="1">
        <f>IF(A187="",0,'Partnership Information'!$E$6-Cumulative!K187)</f>
        <v>0</v>
      </c>
      <c r="M187" s="32">
        <f>INDEX(Attendance!$L$6:$BN$6,E187)</f>
        <v>0</v>
      </c>
      <c r="N187" s="29">
        <f>INDEX(Attendance!$L$6:$BN$6,H187)</f>
        <v>0</v>
      </c>
      <c r="O187" s="29">
        <f t="shared" si="18"/>
        <v>1</v>
      </c>
      <c r="P187" s="33">
        <f t="shared" si="19"/>
        <v>0</v>
      </c>
      <c r="Q187" s="39">
        <f ca="1">IF(ISERROR(K187/'Partnership Information'!$E$6),0,K187/'Partnership Information'!$E$6)</f>
        <v>0</v>
      </c>
      <c r="R187" s="1" t="str">
        <f>IF(A187="","",IF(K187=0,"FLAG",IF('Partnership Information'!$E$6-K187&gt;='Partnership Information'!$B$13,"FLAG","")))</f>
        <v/>
      </c>
    </row>
    <row r="188" spans="1:18" x14ac:dyDescent="0.2">
      <c r="A188" t="str">
        <f>IF(ISBLANK(Attendance!A197),"",Attendance!A197)</f>
        <v/>
      </c>
      <c r="B188" t="str">
        <f>IF(ISBLANK(Attendance!B197),"",Attendance!B197)</f>
        <v/>
      </c>
      <c r="C188" s="32" t="str">
        <f>IF(ISNA(MATCH("Attended",Attendance!L197:BN197,0)),"",MATCH("Attended",Attendance!L197:BN197,0))</f>
        <v/>
      </c>
      <c r="D188" s="29" t="str">
        <f>IF(ISNA(MATCH("HalfDay",Attendance!L197:BN197,0)),"",MATCH("HalfDay",Attendance!L197:BN197,0))</f>
        <v/>
      </c>
      <c r="E188" s="29">
        <f t="shared" si="15"/>
        <v>0</v>
      </c>
      <c r="F188" s="32" t="str">
        <f>IF(ISNA(LOOKUP(2,1/(Attendance!L197:BN197="Attended"),Attendance!$L$5:$BN$5)),"",LOOKUP(2,1/(Attendance!L197:BN197="Attended"),Attendance!$L$5:$BN$5))</f>
        <v/>
      </c>
      <c r="G188" s="29" t="str">
        <f>IF(ISNA(LOOKUP(2,1/(Attendance!L197:BN197="HalfDay"),Attendance!$L$5:$BN$5)),"",LOOKUP(2,1/(Attendance!L197:BN197="HalfDay"),Attendance!$L$5:$BN$5))</f>
        <v/>
      </c>
      <c r="H188" s="29">
        <f t="shared" si="16"/>
        <v>0</v>
      </c>
      <c r="I188" s="32">
        <f>COUNTIF(Attendance!L197:BN197,"Attended")</f>
        <v>0</v>
      </c>
      <c r="J188" s="29">
        <f>COUNTIF(Attendance!L197:BN197,"HalfDay")</f>
        <v>0</v>
      </c>
      <c r="K188" s="1">
        <f t="shared" si="17"/>
        <v>0</v>
      </c>
      <c r="L188" s="1">
        <f>IF(A188="",0,'Partnership Information'!$E$6-Cumulative!K188)</f>
        <v>0</v>
      </c>
      <c r="M188" s="32">
        <f>INDEX(Attendance!$L$6:$BN$6,E188)</f>
        <v>0</v>
      </c>
      <c r="N188" s="29">
        <f>INDEX(Attendance!$L$6:$BN$6,H188)</f>
        <v>0</v>
      </c>
      <c r="O188" s="29">
        <f t="shared" si="18"/>
        <v>1</v>
      </c>
      <c r="P188" s="33">
        <f t="shared" si="19"/>
        <v>0</v>
      </c>
      <c r="Q188" s="39">
        <f ca="1">IF(ISERROR(K188/'Partnership Information'!$E$6),0,K188/'Partnership Information'!$E$6)</f>
        <v>0</v>
      </c>
      <c r="R188" s="1" t="str">
        <f>IF(A188="","",IF(K188=0,"FLAG",IF('Partnership Information'!$E$6-K188&gt;='Partnership Information'!$B$13,"FLAG","")))</f>
        <v/>
      </c>
    </row>
    <row r="189" spans="1:18" x14ac:dyDescent="0.2">
      <c r="A189" t="str">
        <f>IF(ISBLANK(Attendance!A198),"",Attendance!A198)</f>
        <v/>
      </c>
      <c r="B189" t="str">
        <f>IF(ISBLANK(Attendance!B198),"",Attendance!B198)</f>
        <v/>
      </c>
      <c r="C189" s="32" t="str">
        <f>IF(ISNA(MATCH("Attended",Attendance!L198:BN198,0)),"",MATCH("Attended",Attendance!L198:BN198,0))</f>
        <v/>
      </c>
      <c r="D189" s="29" t="str">
        <f>IF(ISNA(MATCH("HalfDay",Attendance!L198:BN198,0)),"",MATCH("HalfDay",Attendance!L198:BN198,0))</f>
        <v/>
      </c>
      <c r="E189" s="29">
        <f t="shared" si="15"/>
        <v>0</v>
      </c>
      <c r="F189" s="32" t="str">
        <f>IF(ISNA(LOOKUP(2,1/(Attendance!L198:BN198="Attended"),Attendance!$L$5:$BN$5)),"",LOOKUP(2,1/(Attendance!L198:BN198="Attended"),Attendance!$L$5:$BN$5))</f>
        <v/>
      </c>
      <c r="G189" s="29" t="str">
        <f>IF(ISNA(LOOKUP(2,1/(Attendance!L198:BN198="HalfDay"),Attendance!$L$5:$BN$5)),"",LOOKUP(2,1/(Attendance!L198:BN198="HalfDay"),Attendance!$L$5:$BN$5))</f>
        <v/>
      </c>
      <c r="H189" s="29">
        <f t="shared" si="16"/>
        <v>0</v>
      </c>
      <c r="I189" s="32">
        <f>COUNTIF(Attendance!L198:BN198,"Attended")</f>
        <v>0</v>
      </c>
      <c r="J189" s="29">
        <f>COUNTIF(Attendance!L198:BN198,"HalfDay")</f>
        <v>0</v>
      </c>
      <c r="K189" s="1">
        <f t="shared" si="17"/>
        <v>0</v>
      </c>
      <c r="L189" s="1">
        <f>IF(A189="",0,'Partnership Information'!$E$6-Cumulative!K189)</f>
        <v>0</v>
      </c>
      <c r="M189" s="32">
        <f>INDEX(Attendance!$L$6:$BN$6,E189)</f>
        <v>0</v>
      </c>
      <c r="N189" s="29">
        <f>INDEX(Attendance!$L$6:$BN$6,H189)</f>
        <v>0</v>
      </c>
      <c r="O189" s="29">
        <f t="shared" si="18"/>
        <v>1</v>
      </c>
      <c r="P189" s="33">
        <f t="shared" si="19"/>
        <v>0</v>
      </c>
      <c r="Q189" s="39">
        <f ca="1">IF(ISERROR(K189/'Partnership Information'!$E$6),0,K189/'Partnership Information'!$E$6)</f>
        <v>0</v>
      </c>
      <c r="R189" s="1" t="str">
        <f>IF(A189="","",IF(K189=0,"FLAG",IF('Partnership Information'!$E$6-K189&gt;='Partnership Information'!$B$13,"FLAG","")))</f>
        <v/>
      </c>
    </row>
    <row r="190" spans="1:18" x14ac:dyDescent="0.2">
      <c r="A190" t="str">
        <f>IF(ISBLANK(Attendance!A199),"",Attendance!A199)</f>
        <v/>
      </c>
      <c r="B190" t="str">
        <f>IF(ISBLANK(Attendance!B199),"",Attendance!B199)</f>
        <v/>
      </c>
      <c r="C190" s="32" t="str">
        <f>IF(ISNA(MATCH("Attended",Attendance!L199:BN199,0)),"",MATCH("Attended",Attendance!L199:BN199,0))</f>
        <v/>
      </c>
      <c r="D190" s="29" t="str">
        <f>IF(ISNA(MATCH("HalfDay",Attendance!L199:BN199,0)),"",MATCH("HalfDay",Attendance!L199:BN199,0))</f>
        <v/>
      </c>
      <c r="E190" s="29">
        <f t="shared" si="15"/>
        <v>0</v>
      </c>
      <c r="F190" s="32" t="str">
        <f>IF(ISNA(LOOKUP(2,1/(Attendance!L199:BN199="Attended"),Attendance!$L$5:$BN$5)),"",LOOKUP(2,1/(Attendance!L199:BN199="Attended"),Attendance!$L$5:$BN$5))</f>
        <v/>
      </c>
      <c r="G190" s="29" t="str">
        <f>IF(ISNA(LOOKUP(2,1/(Attendance!L199:BN199="HalfDay"),Attendance!$L$5:$BN$5)),"",LOOKUP(2,1/(Attendance!L199:BN199="HalfDay"),Attendance!$L$5:$BN$5))</f>
        <v/>
      </c>
      <c r="H190" s="29">
        <f t="shared" si="16"/>
        <v>0</v>
      </c>
      <c r="I190" s="32">
        <f>COUNTIF(Attendance!L199:BN199,"Attended")</f>
        <v>0</v>
      </c>
      <c r="J190" s="29">
        <f>COUNTIF(Attendance!L199:BN199,"HalfDay")</f>
        <v>0</v>
      </c>
      <c r="K190" s="1">
        <f t="shared" si="17"/>
        <v>0</v>
      </c>
      <c r="L190" s="1">
        <f>IF(A190="",0,'Partnership Information'!$E$6-Cumulative!K190)</f>
        <v>0</v>
      </c>
      <c r="M190" s="32">
        <f>INDEX(Attendance!$L$6:$BN$6,E190)</f>
        <v>0</v>
      </c>
      <c r="N190" s="29">
        <f>INDEX(Attendance!$L$6:$BN$6,H190)</f>
        <v>0</v>
      </c>
      <c r="O190" s="29">
        <f t="shared" si="18"/>
        <v>1</v>
      </c>
      <c r="P190" s="33">
        <f t="shared" si="19"/>
        <v>0</v>
      </c>
      <c r="Q190" s="39">
        <f ca="1">IF(ISERROR(K190/'Partnership Information'!$E$6),0,K190/'Partnership Information'!$E$6)</f>
        <v>0</v>
      </c>
      <c r="R190" s="1" t="str">
        <f>IF(A190="","",IF(K190=0,"FLAG",IF('Partnership Information'!$E$6-K190&gt;='Partnership Information'!$B$13,"FLAG","")))</f>
        <v/>
      </c>
    </row>
    <row r="191" spans="1:18" x14ac:dyDescent="0.2">
      <c r="A191" t="str">
        <f>IF(ISBLANK(Attendance!A200),"",Attendance!A200)</f>
        <v/>
      </c>
      <c r="B191" t="str">
        <f>IF(ISBLANK(Attendance!B200),"",Attendance!B200)</f>
        <v/>
      </c>
      <c r="C191" s="32" t="str">
        <f>IF(ISNA(MATCH("Attended",Attendance!L200:BN200,0)),"",MATCH("Attended",Attendance!L200:BN200,0))</f>
        <v/>
      </c>
      <c r="D191" s="29" t="str">
        <f>IF(ISNA(MATCH("HalfDay",Attendance!L200:BN200,0)),"",MATCH("HalfDay",Attendance!L200:BN200,0))</f>
        <v/>
      </c>
      <c r="E191" s="29">
        <f t="shared" si="15"/>
        <v>0</v>
      </c>
      <c r="F191" s="32" t="str">
        <f>IF(ISNA(LOOKUP(2,1/(Attendance!L200:BN200="Attended"),Attendance!$L$5:$BN$5)),"",LOOKUP(2,1/(Attendance!L200:BN200="Attended"),Attendance!$L$5:$BN$5))</f>
        <v/>
      </c>
      <c r="G191" s="29" t="str">
        <f>IF(ISNA(LOOKUP(2,1/(Attendance!L200:BN200="HalfDay"),Attendance!$L$5:$BN$5)),"",LOOKUP(2,1/(Attendance!L200:BN200="HalfDay"),Attendance!$L$5:$BN$5))</f>
        <v/>
      </c>
      <c r="H191" s="29">
        <f t="shared" si="16"/>
        <v>0</v>
      </c>
      <c r="I191" s="32">
        <f>COUNTIF(Attendance!L200:BN200,"Attended")</f>
        <v>0</v>
      </c>
      <c r="J191" s="29">
        <f>COUNTIF(Attendance!L200:BN200,"HalfDay")</f>
        <v>0</v>
      </c>
      <c r="K191" s="1">
        <f t="shared" si="17"/>
        <v>0</v>
      </c>
      <c r="L191" s="1">
        <f>IF(A191="",0,'Partnership Information'!$E$6-Cumulative!K191)</f>
        <v>0</v>
      </c>
      <c r="M191" s="32">
        <f>INDEX(Attendance!$L$6:$BN$6,E191)</f>
        <v>0</v>
      </c>
      <c r="N191" s="29">
        <f>INDEX(Attendance!$L$6:$BN$6,H191)</f>
        <v>0</v>
      </c>
      <c r="O191" s="29">
        <f t="shared" si="18"/>
        <v>1</v>
      </c>
      <c r="P191" s="33">
        <f t="shared" si="19"/>
        <v>0</v>
      </c>
      <c r="Q191" s="39">
        <f ca="1">IF(ISERROR(K191/'Partnership Information'!$E$6),0,K191/'Partnership Information'!$E$6)</f>
        <v>0</v>
      </c>
      <c r="R191" s="1" t="str">
        <f>IF(A191="","",IF(K191=0,"FLAG",IF('Partnership Information'!$E$6-K191&gt;='Partnership Information'!$B$13,"FLAG","")))</f>
        <v/>
      </c>
    </row>
    <row r="192" spans="1:18" x14ac:dyDescent="0.2">
      <c r="A192" t="str">
        <f>IF(ISBLANK(Attendance!A201),"",Attendance!A201)</f>
        <v/>
      </c>
      <c r="B192" t="str">
        <f>IF(ISBLANK(Attendance!B201),"",Attendance!B201)</f>
        <v/>
      </c>
      <c r="C192" s="32" t="str">
        <f>IF(ISNA(MATCH("Attended",Attendance!L201:BN201,0)),"",MATCH("Attended",Attendance!L201:BN201,0))</f>
        <v/>
      </c>
      <c r="D192" s="29" t="str">
        <f>IF(ISNA(MATCH("HalfDay",Attendance!L201:BN201,0)),"",MATCH("HalfDay",Attendance!L201:BN201,0))</f>
        <v/>
      </c>
      <c r="E192" s="29">
        <f t="shared" si="15"/>
        <v>0</v>
      </c>
      <c r="F192" s="32" t="str">
        <f>IF(ISNA(LOOKUP(2,1/(Attendance!L201:BN201="Attended"),Attendance!$L$5:$BN$5)),"",LOOKUP(2,1/(Attendance!L201:BN201="Attended"),Attendance!$L$5:$BN$5))</f>
        <v/>
      </c>
      <c r="G192" s="29" t="str">
        <f>IF(ISNA(LOOKUP(2,1/(Attendance!L201:BN201="HalfDay"),Attendance!$L$5:$BN$5)),"",LOOKUP(2,1/(Attendance!L201:BN201="HalfDay"),Attendance!$L$5:$BN$5))</f>
        <v/>
      </c>
      <c r="H192" s="29">
        <f t="shared" si="16"/>
        <v>0</v>
      </c>
      <c r="I192" s="32">
        <f>COUNTIF(Attendance!L201:BN201,"Attended")</f>
        <v>0</v>
      </c>
      <c r="J192" s="29">
        <f>COUNTIF(Attendance!L201:BN201,"HalfDay")</f>
        <v>0</v>
      </c>
      <c r="K192" s="1">
        <f t="shared" si="17"/>
        <v>0</v>
      </c>
      <c r="L192" s="1">
        <f>IF(A192="",0,'Partnership Information'!$E$6-Cumulative!K192)</f>
        <v>0</v>
      </c>
      <c r="M192" s="32">
        <f>INDEX(Attendance!$L$6:$BN$6,E192)</f>
        <v>0</v>
      </c>
      <c r="N192" s="29">
        <f>INDEX(Attendance!$L$6:$BN$6,H192)</f>
        <v>0</v>
      </c>
      <c r="O192" s="29">
        <f t="shared" si="18"/>
        <v>1</v>
      </c>
      <c r="P192" s="33">
        <f t="shared" si="19"/>
        <v>0</v>
      </c>
      <c r="Q192" s="39">
        <f ca="1">IF(ISERROR(K192/'Partnership Information'!$E$6),0,K192/'Partnership Information'!$E$6)</f>
        <v>0</v>
      </c>
      <c r="R192" s="1" t="str">
        <f>IF(A192="","",IF(K192=0,"FLAG",IF('Partnership Information'!$E$6-K192&gt;='Partnership Information'!$B$13,"FLAG","")))</f>
        <v/>
      </c>
    </row>
    <row r="193" spans="1:18" x14ac:dyDescent="0.2">
      <c r="A193" t="str">
        <f>IF(ISBLANK(Attendance!A202),"",Attendance!A202)</f>
        <v/>
      </c>
      <c r="B193" t="str">
        <f>IF(ISBLANK(Attendance!B202),"",Attendance!B202)</f>
        <v/>
      </c>
      <c r="C193" s="32" t="str">
        <f>IF(ISNA(MATCH("Attended",Attendance!L202:BN202,0)),"",MATCH("Attended",Attendance!L202:BN202,0))</f>
        <v/>
      </c>
      <c r="D193" s="29" t="str">
        <f>IF(ISNA(MATCH("HalfDay",Attendance!L202:BN202,0)),"",MATCH("HalfDay",Attendance!L202:BN202,0))</f>
        <v/>
      </c>
      <c r="E193" s="29">
        <f t="shared" si="15"/>
        <v>0</v>
      </c>
      <c r="F193" s="32" t="str">
        <f>IF(ISNA(LOOKUP(2,1/(Attendance!L202:BN202="Attended"),Attendance!$L$5:$BN$5)),"",LOOKUP(2,1/(Attendance!L202:BN202="Attended"),Attendance!$L$5:$BN$5))</f>
        <v/>
      </c>
      <c r="G193" s="29" t="str">
        <f>IF(ISNA(LOOKUP(2,1/(Attendance!L202:BN202="HalfDay"),Attendance!$L$5:$BN$5)),"",LOOKUP(2,1/(Attendance!L202:BN202="HalfDay"),Attendance!$L$5:$BN$5))</f>
        <v/>
      </c>
      <c r="H193" s="29">
        <f t="shared" si="16"/>
        <v>0</v>
      </c>
      <c r="I193" s="32">
        <f>COUNTIF(Attendance!L202:BN202,"Attended")</f>
        <v>0</v>
      </c>
      <c r="J193" s="29">
        <f>COUNTIF(Attendance!L202:BN202,"HalfDay")</f>
        <v>0</v>
      </c>
      <c r="K193" s="1">
        <f t="shared" si="17"/>
        <v>0</v>
      </c>
      <c r="L193" s="1">
        <f>IF(A193="",0,'Partnership Information'!$E$6-Cumulative!K193)</f>
        <v>0</v>
      </c>
      <c r="M193" s="32">
        <f>INDEX(Attendance!$L$6:$BN$6,E193)</f>
        <v>0</v>
      </c>
      <c r="N193" s="29">
        <f>INDEX(Attendance!$L$6:$BN$6,H193)</f>
        <v>0</v>
      </c>
      <c r="O193" s="29">
        <f t="shared" si="18"/>
        <v>1</v>
      </c>
      <c r="P193" s="33">
        <f t="shared" si="19"/>
        <v>0</v>
      </c>
      <c r="Q193" s="39">
        <f ca="1">IF(ISERROR(K193/'Partnership Information'!$E$6),0,K193/'Partnership Information'!$E$6)</f>
        <v>0</v>
      </c>
      <c r="R193" s="1" t="str">
        <f>IF(A193="","",IF(K193=0,"FLAG",IF('Partnership Information'!$E$6-K193&gt;='Partnership Information'!$B$13,"FLAG","")))</f>
        <v/>
      </c>
    </row>
    <row r="194" spans="1:18" x14ac:dyDescent="0.2">
      <c r="A194" t="str">
        <f>IF(ISBLANK(Attendance!A203),"",Attendance!A203)</f>
        <v/>
      </c>
      <c r="B194" t="str">
        <f>IF(ISBLANK(Attendance!B203),"",Attendance!B203)</f>
        <v/>
      </c>
      <c r="C194" s="32" t="str">
        <f>IF(ISNA(MATCH("Attended",Attendance!L203:BN203,0)),"",MATCH("Attended",Attendance!L203:BN203,0))</f>
        <v/>
      </c>
      <c r="D194" s="29" t="str">
        <f>IF(ISNA(MATCH("HalfDay",Attendance!L203:BN203,0)),"",MATCH("HalfDay",Attendance!L203:BN203,0))</f>
        <v/>
      </c>
      <c r="E194" s="29">
        <f t="shared" si="15"/>
        <v>0</v>
      </c>
      <c r="F194" s="32" t="str">
        <f>IF(ISNA(LOOKUP(2,1/(Attendance!L203:BN203="Attended"),Attendance!$L$5:$BN$5)),"",LOOKUP(2,1/(Attendance!L203:BN203="Attended"),Attendance!$L$5:$BN$5))</f>
        <v/>
      </c>
      <c r="G194" s="29" t="str">
        <f>IF(ISNA(LOOKUP(2,1/(Attendance!L203:BN203="HalfDay"),Attendance!$L$5:$BN$5)),"",LOOKUP(2,1/(Attendance!L203:BN203="HalfDay"),Attendance!$L$5:$BN$5))</f>
        <v/>
      </c>
      <c r="H194" s="29">
        <f t="shared" si="16"/>
        <v>0</v>
      </c>
      <c r="I194" s="32">
        <f>COUNTIF(Attendance!L203:BN203,"Attended")</f>
        <v>0</v>
      </c>
      <c r="J194" s="29">
        <f>COUNTIF(Attendance!L203:BN203,"HalfDay")</f>
        <v>0</v>
      </c>
      <c r="K194" s="1">
        <f t="shared" si="17"/>
        <v>0</v>
      </c>
      <c r="L194" s="1">
        <f>IF(A194="",0,'Partnership Information'!$E$6-Cumulative!K194)</f>
        <v>0</v>
      </c>
      <c r="M194" s="32">
        <f>INDEX(Attendance!$L$6:$BN$6,E194)</f>
        <v>0</v>
      </c>
      <c r="N194" s="29">
        <f>INDEX(Attendance!$L$6:$BN$6,H194)</f>
        <v>0</v>
      </c>
      <c r="O194" s="29">
        <f t="shared" si="18"/>
        <v>1</v>
      </c>
      <c r="P194" s="33">
        <f t="shared" si="19"/>
        <v>0</v>
      </c>
      <c r="Q194" s="39">
        <f ca="1">IF(ISERROR(K194/'Partnership Information'!$E$6),0,K194/'Partnership Information'!$E$6)</f>
        <v>0</v>
      </c>
      <c r="R194" s="1" t="str">
        <f>IF(A194="","",IF(K194=0,"FLAG",IF('Partnership Information'!$E$6-K194&gt;='Partnership Information'!$B$13,"FLAG","")))</f>
        <v/>
      </c>
    </row>
    <row r="195" spans="1:18" x14ac:dyDescent="0.2">
      <c r="A195" t="str">
        <f>IF(ISBLANK(Attendance!A204),"",Attendance!A204)</f>
        <v/>
      </c>
      <c r="B195" t="str">
        <f>IF(ISBLANK(Attendance!B204),"",Attendance!B204)</f>
        <v/>
      </c>
      <c r="C195" s="32" t="str">
        <f>IF(ISNA(MATCH("Attended",Attendance!L204:BN204,0)),"",MATCH("Attended",Attendance!L204:BN204,0))</f>
        <v/>
      </c>
      <c r="D195" s="29" t="str">
        <f>IF(ISNA(MATCH("HalfDay",Attendance!L204:BN204,0)),"",MATCH("HalfDay",Attendance!L204:BN204,0))</f>
        <v/>
      </c>
      <c r="E195" s="29">
        <f t="shared" si="15"/>
        <v>0</v>
      </c>
      <c r="F195" s="32" t="str">
        <f>IF(ISNA(LOOKUP(2,1/(Attendance!L204:BN204="Attended"),Attendance!$L$5:$BN$5)),"",LOOKUP(2,1/(Attendance!L204:BN204="Attended"),Attendance!$L$5:$BN$5))</f>
        <v/>
      </c>
      <c r="G195" s="29" t="str">
        <f>IF(ISNA(LOOKUP(2,1/(Attendance!L204:BN204="HalfDay"),Attendance!$L$5:$BN$5)),"",LOOKUP(2,1/(Attendance!L204:BN204="HalfDay"),Attendance!$L$5:$BN$5))</f>
        <v/>
      </c>
      <c r="H195" s="29">
        <f t="shared" si="16"/>
        <v>0</v>
      </c>
      <c r="I195" s="32">
        <f>COUNTIF(Attendance!L204:BN204,"Attended")</f>
        <v>0</v>
      </c>
      <c r="J195" s="29">
        <f>COUNTIF(Attendance!L204:BN204,"HalfDay")</f>
        <v>0</v>
      </c>
      <c r="K195" s="1">
        <f t="shared" si="17"/>
        <v>0</v>
      </c>
      <c r="L195" s="1">
        <f>IF(A195="",0,'Partnership Information'!$E$6-Cumulative!K195)</f>
        <v>0</v>
      </c>
      <c r="M195" s="32">
        <f>INDEX(Attendance!$L$6:$BN$6,E195)</f>
        <v>0</v>
      </c>
      <c r="N195" s="29">
        <f>INDEX(Attendance!$L$6:$BN$6,H195)</f>
        <v>0</v>
      </c>
      <c r="O195" s="29">
        <f t="shared" si="18"/>
        <v>1</v>
      </c>
      <c r="P195" s="33">
        <f t="shared" si="19"/>
        <v>0</v>
      </c>
      <c r="Q195" s="39">
        <f ca="1">IF(ISERROR(K195/'Partnership Information'!$E$6),0,K195/'Partnership Information'!$E$6)</f>
        <v>0</v>
      </c>
      <c r="R195" s="1" t="str">
        <f>IF(A195="","",IF(K195=0,"FLAG",IF('Partnership Information'!$E$6-K195&gt;='Partnership Information'!$B$13,"FLAG","")))</f>
        <v/>
      </c>
    </row>
    <row r="196" spans="1:18" x14ac:dyDescent="0.2">
      <c r="A196" t="str">
        <f>IF(ISBLANK(Attendance!A205),"",Attendance!A205)</f>
        <v/>
      </c>
      <c r="B196" t="str">
        <f>IF(ISBLANK(Attendance!B205),"",Attendance!B205)</f>
        <v/>
      </c>
      <c r="C196" s="32" t="str">
        <f>IF(ISNA(MATCH("Attended",Attendance!L205:BN205,0)),"",MATCH("Attended",Attendance!L205:BN205,0))</f>
        <v/>
      </c>
      <c r="D196" s="29" t="str">
        <f>IF(ISNA(MATCH("HalfDay",Attendance!L205:BN205,0)),"",MATCH("HalfDay",Attendance!L205:BN205,0))</f>
        <v/>
      </c>
      <c r="E196" s="29">
        <f t="shared" si="15"/>
        <v>0</v>
      </c>
      <c r="F196" s="32" t="str">
        <f>IF(ISNA(LOOKUP(2,1/(Attendance!L205:BN205="Attended"),Attendance!$L$5:$BN$5)),"",LOOKUP(2,1/(Attendance!L205:BN205="Attended"),Attendance!$L$5:$BN$5))</f>
        <v/>
      </c>
      <c r="G196" s="29" t="str">
        <f>IF(ISNA(LOOKUP(2,1/(Attendance!L205:BN205="HalfDay"),Attendance!$L$5:$BN$5)),"",LOOKUP(2,1/(Attendance!L205:BN205="HalfDay"),Attendance!$L$5:$BN$5))</f>
        <v/>
      </c>
      <c r="H196" s="29">
        <f t="shared" si="16"/>
        <v>0</v>
      </c>
      <c r="I196" s="32">
        <f>COUNTIF(Attendance!L205:BN205,"Attended")</f>
        <v>0</v>
      </c>
      <c r="J196" s="29">
        <f>COUNTIF(Attendance!L205:BN205,"HalfDay")</f>
        <v>0</v>
      </c>
      <c r="K196" s="1">
        <f t="shared" si="17"/>
        <v>0</v>
      </c>
      <c r="L196" s="1">
        <f>IF(A196="",0,'Partnership Information'!$E$6-Cumulative!K196)</f>
        <v>0</v>
      </c>
      <c r="M196" s="32">
        <f>INDEX(Attendance!$L$6:$BN$6,E196)</f>
        <v>0</v>
      </c>
      <c r="N196" s="29">
        <f>INDEX(Attendance!$L$6:$BN$6,H196)</f>
        <v>0</v>
      </c>
      <c r="O196" s="29">
        <f t="shared" si="18"/>
        <v>1</v>
      </c>
      <c r="P196" s="33">
        <f t="shared" si="19"/>
        <v>0</v>
      </c>
      <c r="Q196" s="39">
        <f ca="1">IF(ISERROR(K196/'Partnership Information'!$E$6),0,K196/'Partnership Information'!$E$6)</f>
        <v>0</v>
      </c>
      <c r="R196" s="1" t="str">
        <f>IF(A196="","",IF(K196=0,"FLAG",IF('Partnership Information'!$E$6-K196&gt;='Partnership Information'!$B$13,"FLAG","")))</f>
        <v/>
      </c>
    </row>
    <row r="197" spans="1:18" x14ac:dyDescent="0.2">
      <c r="A197" t="str">
        <f>IF(ISBLANK(Attendance!A206),"",Attendance!A206)</f>
        <v/>
      </c>
      <c r="B197" t="str">
        <f>IF(ISBLANK(Attendance!B206),"",Attendance!B206)</f>
        <v/>
      </c>
      <c r="C197" s="32" t="str">
        <f>IF(ISNA(MATCH("Attended",Attendance!L206:BN206,0)),"",MATCH("Attended",Attendance!L206:BN206,0))</f>
        <v/>
      </c>
      <c r="D197" s="29" t="str">
        <f>IF(ISNA(MATCH("HalfDay",Attendance!L206:BN206,0)),"",MATCH("HalfDay",Attendance!L206:BN206,0))</f>
        <v/>
      </c>
      <c r="E197" s="29">
        <f t="shared" si="15"/>
        <v>0</v>
      </c>
      <c r="F197" s="32" t="str">
        <f>IF(ISNA(LOOKUP(2,1/(Attendance!L206:BN206="Attended"),Attendance!$L$5:$BN$5)),"",LOOKUP(2,1/(Attendance!L206:BN206="Attended"),Attendance!$L$5:$BN$5))</f>
        <v/>
      </c>
      <c r="G197" s="29" t="str">
        <f>IF(ISNA(LOOKUP(2,1/(Attendance!L206:BN206="HalfDay"),Attendance!$L$5:$BN$5)),"",LOOKUP(2,1/(Attendance!L206:BN206="HalfDay"),Attendance!$L$5:$BN$5))</f>
        <v/>
      </c>
      <c r="H197" s="29">
        <f t="shared" si="16"/>
        <v>0</v>
      </c>
      <c r="I197" s="32">
        <f>COUNTIF(Attendance!L206:BN206,"Attended")</f>
        <v>0</v>
      </c>
      <c r="J197" s="29">
        <f>COUNTIF(Attendance!L206:BN206,"HalfDay")</f>
        <v>0</v>
      </c>
      <c r="K197" s="1">
        <f t="shared" si="17"/>
        <v>0</v>
      </c>
      <c r="L197" s="1">
        <f>IF(A197="",0,'Partnership Information'!$E$6-Cumulative!K197)</f>
        <v>0</v>
      </c>
      <c r="M197" s="32">
        <f>INDEX(Attendance!$L$6:$BN$6,E197)</f>
        <v>0</v>
      </c>
      <c r="N197" s="29">
        <f>INDEX(Attendance!$L$6:$BN$6,H197)</f>
        <v>0</v>
      </c>
      <c r="O197" s="29">
        <f t="shared" si="18"/>
        <v>1</v>
      </c>
      <c r="P197" s="33">
        <f t="shared" si="19"/>
        <v>0</v>
      </c>
      <c r="Q197" s="39">
        <f ca="1">IF(ISERROR(K197/'Partnership Information'!$E$6),0,K197/'Partnership Information'!$E$6)</f>
        <v>0</v>
      </c>
      <c r="R197" s="1" t="str">
        <f>IF(A197="","",IF(K197=0,"FLAG",IF('Partnership Information'!$E$6-K197&gt;='Partnership Information'!$B$13,"FLAG","")))</f>
        <v/>
      </c>
    </row>
    <row r="198" spans="1:18" x14ac:dyDescent="0.2">
      <c r="A198" t="str">
        <f>IF(ISBLANK(Attendance!A207),"",Attendance!A207)</f>
        <v/>
      </c>
      <c r="B198" t="str">
        <f>IF(ISBLANK(Attendance!B207),"",Attendance!B207)</f>
        <v/>
      </c>
      <c r="C198" s="32" t="str">
        <f>IF(ISNA(MATCH("Attended",Attendance!L207:BN207,0)),"",MATCH("Attended",Attendance!L207:BN207,0))</f>
        <v/>
      </c>
      <c r="D198" s="29" t="str">
        <f>IF(ISNA(MATCH("HalfDay",Attendance!L207:BN207,0)),"",MATCH("HalfDay",Attendance!L207:BN207,0))</f>
        <v/>
      </c>
      <c r="E198" s="29">
        <f t="shared" si="15"/>
        <v>0</v>
      </c>
      <c r="F198" s="32" t="str">
        <f>IF(ISNA(LOOKUP(2,1/(Attendance!L207:BN207="Attended"),Attendance!$L$5:$BN$5)),"",LOOKUP(2,1/(Attendance!L207:BN207="Attended"),Attendance!$L$5:$BN$5))</f>
        <v/>
      </c>
      <c r="G198" s="29" t="str">
        <f>IF(ISNA(LOOKUP(2,1/(Attendance!L207:BN207="HalfDay"),Attendance!$L$5:$BN$5)),"",LOOKUP(2,1/(Attendance!L207:BN207="HalfDay"),Attendance!$L$5:$BN$5))</f>
        <v/>
      </c>
      <c r="H198" s="29">
        <f t="shared" si="16"/>
        <v>0</v>
      </c>
      <c r="I198" s="32">
        <f>COUNTIF(Attendance!L207:BN207,"Attended")</f>
        <v>0</v>
      </c>
      <c r="J198" s="29">
        <f>COUNTIF(Attendance!L207:BN207,"HalfDay")</f>
        <v>0</v>
      </c>
      <c r="K198" s="1">
        <f t="shared" si="17"/>
        <v>0</v>
      </c>
      <c r="L198" s="1">
        <f>IF(A198="",0,'Partnership Information'!$E$6-Cumulative!K198)</f>
        <v>0</v>
      </c>
      <c r="M198" s="32">
        <f>INDEX(Attendance!$L$6:$BN$6,E198)</f>
        <v>0</v>
      </c>
      <c r="N198" s="29">
        <f>INDEX(Attendance!$L$6:$BN$6,H198)</f>
        <v>0</v>
      </c>
      <c r="O198" s="29">
        <f t="shared" si="18"/>
        <v>1</v>
      </c>
      <c r="P198" s="33">
        <f t="shared" si="19"/>
        <v>0</v>
      </c>
      <c r="Q198" s="39">
        <f ca="1">IF(ISERROR(K198/'Partnership Information'!$E$6),0,K198/'Partnership Information'!$E$6)</f>
        <v>0</v>
      </c>
      <c r="R198" s="1" t="str">
        <f>IF(A198="","",IF(K198=0,"FLAG",IF('Partnership Information'!$E$6-K198&gt;='Partnership Information'!$B$13,"FLAG","")))</f>
        <v/>
      </c>
    </row>
    <row r="199" spans="1:18" x14ac:dyDescent="0.2">
      <c r="A199" t="str">
        <f>IF(ISBLANK(Attendance!A208),"",Attendance!A208)</f>
        <v/>
      </c>
      <c r="B199" t="str">
        <f>IF(ISBLANK(Attendance!B208),"",Attendance!B208)</f>
        <v/>
      </c>
      <c r="C199" s="32" t="str">
        <f>IF(ISNA(MATCH("Attended",Attendance!L208:BN208,0)),"",MATCH("Attended",Attendance!L208:BN208,0))</f>
        <v/>
      </c>
      <c r="D199" s="29" t="str">
        <f>IF(ISNA(MATCH("HalfDay",Attendance!L208:BN208,0)),"",MATCH("HalfDay",Attendance!L208:BN208,0))</f>
        <v/>
      </c>
      <c r="E199" s="29">
        <f t="shared" si="15"/>
        <v>0</v>
      </c>
      <c r="F199" s="32" t="str">
        <f>IF(ISNA(LOOKUP(2,1/(Attendance!L208:BN208="Attended"),Attendance!$L$5:$BN$5)),"",LOOKUP(2,1/(Attendance!L208:BN208="Attended"),Attendance!$L$5:$BN$5))</f>
        <v/>
      </c>
      <c r="G199" s="29" t="str">
        <f>IF(ISNA(LOOKUP(2,1/(Attendance!L208:BN208="HalfDay"),Attendance!$L$5:$BN$5)),"",LOOKUP(2,1/(Attendance!L208:BN208="HalfDay"),Attendance!$L$5:$BN$5))</f>
        <v/>
      </c>
      <c r="H199" s="29">
        <f t="shared" si="16"/>
        <v>0</v>
      </c>
      <c r="I199" s="32">
        <f>COUNTIF(Attendance!L208:BN208,"Attended")</f>
        <v>0</v>
      </c>
      <c r="J199" s="29">
        <f>COUNTIF(Attendance!L208:BN208,"HalfDay")</f>
        <v>0</v>
      </c>
      <c r="K199" s="1">
        <f t="shared" si="17"/>
        <v>0</v>
      </c>
      <c r="L199" s="1">
        <f>IF(A199="",0,'Partnership Information'!$E$6-Cumulative!K199)</f>
        <v>0</v>
      </c>
      <c r="M199" s="32">
        <f>INDEX(Attendance!$L$6:$BN$6,E199)</f>
        <v>0</v>
      </c>
      <c r="N199" s="29">
        <f>INDEX(Attendance!$L$6:$BN$6,H199)</f>
        <v>0</v>
      </c>
      <c r="O199" s="29">
        <f t="shared" si="18"/>
        <v>1</v>
      </c>
      <c r="P199" s="33">
        <f t="shared" si="19"/>
        <v>0</v>
      </c>
      <c r="Q199" s="39">
        <f ca="1">IF(ISERROR(K199/'Partnership Information'!$E$6),0,K199/'Partnership Information'!$E$6)</f>
        <v>0</v>
      </c>
      <c r="R199" s="1" t="str">
        <f>IF(A199="","",IF(K199=0,"FLAG",IF('Partnership Information'!$E$6-K199&gt;='Partnership Information'!$B$13,"FLAG","")))</f>
        <v/>
      </c>
    </row>
    <row r="200" spans="1:18" x14ac:dyDescent="0.2">
      <c r="A200" t="str">
        <f>IF(ISBLANK(Attendance!A209),"",Attendance!A209)</f>
        <v/>
      </c>
      <c r="B200" t="str">
        <f>IF(ISBLANK(Attendance!B209),"",Attendance!B209)</f>
        <v/>
      </c>
      <c r="C200" s="32" t="str">
        <f>IF(ISNA(MATCH("Attended",Attendance!L209:BN209,0)),"",MATCH("Attended",Attendance!L209:BN209,0))</f>
        <v/>
      </c>
      <c r="D200" s="29" t="str">
        <f>IF(ISNA(MATCH("HalfDay",Attendance!L209:BN209,0)),"",MATCH("HalfDay",Attendance!L209:BN209,0))</f>
        <v/>
      </c>
      <c r="E200" s="29">
        <f t="shared" si="15"/>
        <v>0</v>
      </c>
      <c r="F200" s="32" t="str">
        <f>IF(ISNA(LOOKUP(2,1/(Attendance!L209:BN209="Attended"),Attendance!$L$5:$BN$5)),"",LOOKUP(2,1/(Attendance!L209:BN209="Attended"),Attendance!$L$5:$BN$5))</f>
        <v/>
      </c>
      <c r="G200" s="29" t="str">
        <f>IF(ISNA(LOOKUP(2,1/(Attendance!L209:BN209="HalfDay"),Attendance!$L$5:$BN$5)),"",LOOKUP(2,1/(Attendance!L209:BN209="HalfDay"),Attendance!$L$5:$BN$5))</f>
        <v/>
      </c>
      <c r="H200" s="29">
        <f t="shared" si="16"/>
        <v>0</v>
      </c>
      <c r="I200" s="32">
        <f>COUNTIF(Attendance!L209:BN209,"Attended")</f>
        <v>0</v>
      </c>
      <c r="J200" s="29">
        <f>COUNTIF(Attendance!L209:BN209,"HalfDay")</f>
        <v>0</v>
      </c>
      <c r="K200" s="1">
        <f t="shared" si="17"/>
        <v>0</v>
      </c>
      <c r="L200" s="1">
        <f>IF(A200="",0,'Partnership Information'!$E$6-Cumulative!K200)</f>
        <v>0</v>
      </c>
      <c r="M200" s="32">
        <f>INDEX(Attendance!$L$6:$BN$6,E200)</f>
        <v>0</v>
      </c>
      <c r="N200" s="29">
        <f>INDEX(Attendance!$L$6:$BN$6,H200)</f>
        <v>0</v>
      </c>
      <c r="O200" s="29">
        <f t="shared" si="18"/>
        <v>1</v>
      </c>
      <c r="P200" s="33">
        <f t="shared" si="19"/>
        <v>0</v>
      </c>
      <c r="Q200" s="39">
        <f ca="1">IF(ISERROR(K200/'Partnership Information'!$E$6),0,K200/'Partnership Information'!$E$6)</f>
        <v>0</v>
      </c>
      <c r="R200" s="1" t="str">
        <f>IF(A200="","",IF(K200=0,"FLAG",IF('Partnership Information'!$E$6-K200&gt;='Partnership Information'!$B$13,"FLAG","")))</f>
        <v/>
      </c>
    </row>
    <row r="201" spans="1:18" x14ac:dyDescent="0.2">
      <c r="A201" t="str">
        <f>IF(ISBLANK(Attendance!A210),"",Attendance!A210)</f>
        <v/>
      </c>
      <c r="B201" t="str">
        <f>IF(ISBLANK(Attendance!B210),"",Attendance!B210)</f>
        <v/>
      </c>
      <c r="C201" s="32" t="str">
        <f>IF(ISNA(MATCH("Attended",Attendance!L210:BN210,0)),"",MATCH("Attended",Attendance!L210:BN210,0))</f>
        <v/>
      </c>
      <c r="D201" s="29" t="str">
        <f>IF(ISNA(MATCH("HalfDay",Attendance!L210:BN210,0)),"",MATCH("HalfDay",Attendance!L210:BN210,0))</f>
        <v/>
      </c>
      <c r="E201" s="29">
        <f t="shared" si="15"/>
        <v>0</v>
      </c>
      <c r="F201" s="32" t="str">
        <f>IF(ISNA(LOOKUP(2,1/(Attendance!L210:BN210="Attended"),Attendance!$L$5:$BN$5)),"",LOOKUP(2,1/(Attendance!L210:BN210="Attended"),Attendance!$L$5:$BN$5))</f>
        <v/>
      </c>
      <c r="G201" s="29" t="str">
        <f>IF(ISNA(LOOKUP(2,1/(Attendance!L210:BN210="HalfDay"),Attendance!$L$5:$BN$5)),"",LOOKUP(2,1/(Attendance!L210:BN210="HalfDay"),Attendance!$L$5:$BN$5))</f>
        <v/>
      </c>
      <c r="H201" s="29">
        <f t="shared" si="16"/>
        <v>0</v>
      </c>
      <c r="I201" s="32">
        <f>COUNTIF(Attendance!L210:BN210,"Attended")</f>
        <v>0</v>
      </c>
      <c r="J201" s="29">
        <f>COUNTIF(Attendance!L210:BN210,"HalfDay")</f>
        <v>0</v>
      </c>
      <c r="K201" s="1">
        <f t="shared" si="17"/>
        <v>0</v>
      </c>
      <c r="L201" s="1">
        <f>IF(A201="",0,'Partnership Information'!$E$6-Cumulative!K201)</f>
        <v>0</v>
      </c>
      <c r="M201" s="32">
        <f>INDEX(Attendance!$L$6:$BN$6,E201)</f>
        <v>0</v>
      </c>
      <c r="N201" s="29">
        <f>INDEX(Attendance!$L$6:$BN$6,H201)</f>
        <v>0</v>
      </c>
      <c r="O201" s="29">
        <f t="shared" si="18"/>
        <v>1</v>
      </c>
      <c r="P201" s="33">
        <f t="shared" si="19"/>
        <v>0</v>
      </c>
      <c r="Q201" s="39">
        <f ca="1">IF(ISERROR(K201/'Partnership Information'!$E$6),0,K201/'Partnership Information'!$E$6)</f>
        <v>0</v>
      </c>
      <c r="R201" s="1" t="str">
        <f>IF(A201="","",IF(K201=0,"FLAG",IF('Partnership Information'!$E$6-K201&gt;='Partnership Information'!$B$13,"FLAG","")))</f>
        <v/>
      </c>
    </row>
    <row r="202" spans="1:18" x14ac:dyDescent="0.2">
      <c r="A202" t="str">
        <f>IF(ISBLANK(Attendance!A211),"",Attendance!A211)</f>
        <v/>
      </c>
      <c r="B202" t="str">
        <f>IF(ISBLANK(Attendance!B211),"",Attendance!B211)</f>
        <v/>
      </c>
      <c r="C202" s="32" t="str">
        <f>IF(ISNA(MATCH("Attended",Attendance!L211:BN211,0)),"",MATCH("Attended",Attendance!L211:BN211,0))</f>
        <v/>
      </c>
      <c r="D202" s="29" t="str">
        <f>IF(ISNA(MATCH("HalfDay",Attendance!L211:BN211,0)),"",MATCH("HalfDay",Attendance!L211:BN211,0))</f>
        <v/>
      </c>
      <c r="E202" s="29">
        <f t="shared" si="15"/>
        <v>0</v>
      </c>
      <c r="F202" s="32" t="str">
        <f>IF(ISNA(LOOKUP(2,1/(Attendance!L211:BN211="Attended"),Attendance!$L$5:$BN$5)),"",LOOKUP(2,1/(Attendance!L211:BN211="Attended"),Attendance!$L$5:$BN$5))</f>
        <v/>
      </c>
      <c r="G202" s="29" t="str">
        <f>IF(ISNA(LOOKUP(2,1/(Attendance!L211:BN211="HalfDay"),Attendance!$L$5:$BN$5)),"",LOOKUP(2,1/(Attendance!L211:BN211="HalfDay"),Attendance!$L$5:$BN$5))</f>
        <v/>
      </c>
      <c r="H202" s="29">
        <f t="shared" si="16"/>
        <v>0</v>
      </c>
      <c r="I202" s="32">
        <f>COUNTIF(Attendance!L211:BN211,"Attended")</f>
        <v>0</v>
      </c>
      <c r="J202" s="29">
        <f>COUNTIF(Attendance!L211:BN211,"HalfDay")</f>
        <v>0</v>
      </c>
      <c r="K202" s="1">
        <f t="shared" si="17"/>
        <v>0</v>
      </c>
      <c r="L202" s="1">
        <f>IF(A202="",0,'Partnership Information'!$E$6-Cumulative!K202)</f>
        <v>0</v>
      </c>
      <c r="M202" s="32">
        <f>INDEX(Attendance!$L$6:$BN$6,E202)</f>
        <v>0</v>
      </c>
      <c r="N202" s="29">
        <f>INDEX(Attendance!$L$6:$BN$6,H202)</f>
        <v>0</v>
      </c>
      <c r="O202" s="29">
        <f t="shared" si="18"/>
        <v>1</v>
      </c>
      <c r="P202" s="33">
        <f t="shared" si="19"/>
        <v>0</v>
      </c>
      <c r="Q202" s="39">
        <f ca="1">IF(ISERROR(K202/'Partnership Information'!$E$6),0,K202/'Partnership Information'!$E$6)</f>
        <v>0</v>
      </c>
      <c r="R202" s="1" t="str">
        <f>IF(A202="","",IF(K202=0,"FLAG",IF('Partnership Information'!$E$6-K202&gt;='Partnership Information'!$B$13,"FLAG","")))</f>
        <v/>
      </c>
    </row>
    <row r="203" spans="1:18" x14ac:dyDescent="0.2">
      <c r="A203" t="str">
        <f>IF(ISBLANK(Attendance!A212),"",Attendance!A212)</f>
        <v/>
      </c>
      <c r="B203" t="str">
        <f>IF(ISBLANK(Attendance!B212),"",Attendance!B212)</f>
        <v/>
      </c>
      <c r="C203" s="32" t="str">
        <f>IF(ISNA(MATCH("Attended",Attendance!L212:BN212,0)),"",MATCH("Attended",Attendance!L212:BN212,0))</f>
        <v/>
      </c>
      <c r="D203" s="29" t="str">
        <f>IF(ISNA(MATCH("HalfDay",Attendance!L212:BN212,0)),"",MATCH("HalfDay",Attendance!L212:BN212,0))</f>
        <v/>
      </c>
      <c r="E203" s="29">
        <f t="shared" si="15"/>
        <v>0</v>
      </c>
      <c r="F203" s="32" t="str">
        <f>IF(ISNA(LOOKUP(2,1/(Attendance!L212:BN212="Attended"),Attendance!$L$5:$BN$5)),"",LOOKUP(2,1/(Attendance!L212:BN212="Attended"),Attendance!$L$5:$BN$5))</f>
        <v/>
      </c>
      <c r="G203" s="29" t="str">
        <f>IF(ISNA(LOOKUP(2,1/(Attendance!L212:BN212="HalfDay"),Attendance!$L$5:$BN$5)),"",LOOKUP(2,1/(Attendance!L212:BN212="HalfDay"),Attendance!$L$5:$BN$5))</f>
        <v/>
      </c>
      <c r="H203" s="29">
        <f t="shared" si="16"/>
        <v>0</v>
      </c>
      <c r="I203" s="32">
        <f>COUNTIF(Attendance!L212:BN212,"Attended")</f>
        <v>0</v>
      </c>
      <c r="J203" s="29">
        <f>COUNTIF(Attendance!L212:BN212,"HalfDay")</f>
        <v>0</v>
      </c>
      <c r="K203" s="1">
        <f t="shared" si="17"/>
        <v>0</v>
      </c>
      <c r="L203" s="1">
        <f>IF(A203="",0,'Partnership Information'!$E$6-Cumulative!K203)</f>
        <v>0</v>
      </c>
      <c r="M203" s="32">
        <f>INDEX(Attendance!$L$6:$BN$6,E203)</f>
        <v>0</v>
      </c>
      <c r="N203" s="29">
        <f>INDEX(Attendance!$L$6:$BN$6,H203)</f>
        <v>0</v>
      </c>
      <c r="O203" s="29">
        <f t="shared" si="18"/>
        <v>1</v>
      </c>
      <c r="P203" s="33">
        <f t="shared" si="19"/>
        <v>0</v>
      </c>
      <c r="Q203" s="39">
        <f ca="1">IF(ISERROR(K203/'Partnership Information'!$E$6),0,K203/'Partnership Information'!$E$6)</f>
        <v>0</v>
      </c>
      <c r="R203" s="1" t="str">
        <f>IF(A203="","",IF(K203=0,"FLAG",IF('Partnership Information'!$E$6-K203&gt;='Partnership Information'!$B$13,"FLAG","")))</f>
        <v/>
      </c>
    </row>
    <row r="204" spans="1:18" x14ac:dyDescent="0.2">
      <c r="A204" t="str">
        <f>IF(ISBLANK(Attendance!A213),"",Attendance!A213)</f>
        <v/>
      </c>
      <c r="B204" t="str">
        <f>IF(ISBLANK(Attendance!B213),"",Attendance!B213)</f>
        <v/>
      </c>
      <c r="C204" s="32" t="str">
        <f>IF(ISNA(MATCH("Attended",Attendance!L213:BN213,0)),"",MATCH("Attended",Attendance!L213:BN213,0))</f>
        <v/>
      </c>
      <c r="D204" s="29" t="str">
        <f>IF(ISNA(MATCH("HalfDay",Attendance!L213:BN213,0)),"",MATCH("HalfDay",Attendance!L213:BN213,0))</f>
        <v/>
      </c>
      <c r="E204" s="29">
        <f t="shared" si="15"/>
        <v>0</v>
      </c>
      <c r="F204" s="32" t="str">
        <f>IF(ISNA(LOOKUP(2,1/(Attendance!L213:BN213="Attended"),Attendance!$L$5:$BN$5)),"",LOOKUP(2,1/(Attendance!L213:BN213="Attended"),Attendance!$L$5:$BN$5))</f>
        <v/>
      </c>
      <c r="G204" s="29" t="str">
        <f>IF(ISNA(LOOKUP(2,1/(Attendance!L213:BN213="HalfDay"),Attendance!$L$5:$BN$5)),"",LOOKUP(2,1/(Attendance!L213:BN213="HalfDay"),Attendance!$L$5:$BN$5))</f>
        <v/>
      </c>
      <c r="H204" s="29">
        <f t="shared" si="16"/>
        <v>0</v>
      </c>
      <c r="I204" s="32">
        <f>COUNTIF(Attendance!L213:BN213,"Attended")</f>
        <v>0</v>
      </c>
      <c r="J204" s="29">
        <f>COUNTIF(Attendance!L213:BN213,"HalfDay")</f>
        <v>0</v>
      </c>
      <c r="K204" s="1">
        <f t="shared" si="17"/>
        <v>0</v>
      </c>
      <c r="L204" s="1">
        <f>IF(A204="",0,'Partnership Information'!$E$6-Cumulative!K204)</f>
        <v>0</v>
      </c>
      <c r="M204" s="32">
        <f>INDEX(Attendance!$L$6:$BN$6,E204)</f>
        <v>0</v>
      </c>
      <c r="N204" s="29">
        <f>INDEX(Attendance!$L$6:$BN$6,H204)</f>
        <v>0</v>
      </c>
      <c r="O204" s="29">
        <f t="shared" si="18"/>
        <v>1</v>
      </c>
      <c r="P204" s="33">
        <f t="shared" si="19"/>
        <v>0</v>
      </c>
      <c r="Q204" s="39">
        <f ca="1">IF(ISERROR(K204/'Partnership Information'!$E$6),0,K204/'Partnership Information'!$E$6)</f>
        <v>0</v>
      </c>
      <c r="R204" s="1" t="str">
        <f>IF(A204="","",IF(K204=0,"FLAG",IF('Partnership Information'!$E$6-K204&gt;='Partnership Information'!$B$13,"FLAG","")))</f>
        <v/>
      </c>
    </row>
    <row r="205" spans="1:18" x14ac:dyDescent="0.2">
      <c r="A205" t="str">
        <f>IF(ISBLANK(Attendance!A214),"",Attendance!A214)</f>
        <v/>
      </c>
      <c r="B205" t="str">
        <f>IF(ISBLANK(Attendance!B214),"",Attendance!B214)</f>
        <v/>
      </c>
      <c r="C205" s="32" t="str">
        <f>IF(ISNA(MATCH("Attended",Attendance!L214:BN214,0)),"",MATCH("Attended",Attendance!L214:BN214,0))</f>
        <v/>
      </c>
      <c r="D205" s="29" t="str">
        <f>IF(ISNA(MATCH("HalfDay",Attendance!L214:BN214,0)),"",MATCH("HalfDay",Attendance!L214:BN214,0))</f>
        <v/>
      </c>
      <c r="E205" s="29">
        <f t="shared" si="15"/>
        <v>0</v>
      </c>
      <c r="F205" s="32" t="str">
        <f>IF(ISNA(LOOKUP(2,1/(Attendance!L214:BN214="Attended"),Attendance!$L$5:$BN$5)),"",LOOKUP(2,1/(Attendance!L214:BN214="Attended"),Attendance!$L$5:$BN$5))</f>
        <v/>
      </c>
      <c r="G205" s="29" t="str">
        <f>IF(ISNA(LOOKUP(2,1/(Attendance!L214:BN214="HalfDay"),Attendance!$L$5:$BN$5)),"",LOOKUP(2,1/(Attendance!L214:BN214="HalfDay"),Attendance!$L$5:$BN$5))</f>
        <v/>
      </c>
      <c r="H205" s="29">
        <f t="shared" si="16"/>
        <v>0</v>
      </c>
      <c r="I205" s="32">
        <f>COUNTIF(Attendance!L214:BN214,"Attended")</f>
        <v>0</v>
      </c>
      <c r="J205" s="29">
        <f>COUNTIF(Attendance!L214:BN214,"HalfDay")</f>
        <v>0</v>
      </c>
      <c r="K205" s="1">
        <f t="shared" si="17"/>
        <v>0</v>
      </c>
      <c r="L205" s="1">
        <f>IF(A205="",0,'Partnership Information'!$E$6-Cumulative!K205)</f>
        <v>0</v>
      </c>
      <c r="M205" s="32">
        <f>INDEX(Attendance!$L$6:$BN$6,E205)</f>
        <v>0</v>
      </c>
      <c r="N205" s="29">
        <f>INDEX(Attendance!$L$6:$BN$6,H205)</f>
        <v>0</v>
      </c>
      <c r="O205" s="29">
        <f t="shared" si="18"/>
        <v>1</v>
      </c>
      <c r="P205" s="33">
        <f t="shared" si="19"/>
        <v>0</v>
      </c>
      <c r="Q205" s="39">
        <f ca="1">IF(ISERROR(K205/'Partnership Information'!$E$6),0,K205/'Partnership Information'!$E$6)</f>
        <v>0</v>
      </c>
      <c r="R205" s="1" t="str">
        <f>IF(A205="","",IF(K205=0,"FLAG",IF('Partnership Information'!$E$6-K205&gt;='Partnership Information'!$B$13,"FLAG","")))</f>
        <v/>
      </c>
    </row>
    <row r="206" spans="1:18" x14ac:dyDescent="0.2">
      <c r="A206" t="str">
        <f>IF(ISBLANK(Attendance!A215),"",Attendance!A215)</f>
        <v/>
      </c>
      <c r="B206" t="str">
        <f>IF(ISBLANK(Attendance!B215),"",Attendance!B215)</f>
        <v/>
      </c>
      <c r="C206" s="32" t="str">
        <f>IF(ISNA(MATCH("Attended",Attendance!L215:BN215,0)),"",MATCH("Attended",Attendance!L215:BN215,0))</f>
        <v/>
      </c>
      <c r="D206" s="29" t="str">
        <f>IF(ISNA(MATCH("HalfDay",Attendance!L215:BN215,0)),"",MATCH("HalfDay",Attendance!L215:BN215,0))</f>
        <v/>
      </c>
      <c r="E206" s="29">
        <f t="shared" si="15"/>
        <v>0</v>
      </c>
      <c r="F206" s="32" t="str">
        <f>IF(ISNA(LOOKUP(2,1/(Attendance!L215:BN215="Attended"),Attendance!$L$5:$BN$5)),"",LOOKUP(2,1/(Attendance!L215:BN215="Attended"),Attendance!$L$5:$BN$5))</f>
        <v/>
      </c>
      <c r="G206" s="29" t="str">
        <f>IF(ISNA(LOOKUP(2,1/(Attendance!L215:BN215="HalfDay"),Attendance!$L$5:$BN$5)),"",LOOKUP(2,1/(Attendance!L215:BN215="HalfDay"),Attendance!$L$5:$BN$5))</f>
        <v/>
      </c>
      <c r="H206" s="29">
        <f t="shared" si="16"/>
        <v>0</v>
      </c>
      <c r="I206" s="32">
        <f>COUNTIF(Attendance!L215:BN215,"Attended")</f>
        <v>0</v>
      </c>
      <c r="J206" s="29">
        <f>COUNTIF(Attendance!L215:BN215,"HalfDay")</f>
        <v>0</v>
      </c>
      <c r="K206" s="1">
        <f t="shared" si="17"/>
        <v>0</v>
      </c>
      <c r="L206" s="1">
        <f>IF(A206="",0,'Partnership Information'!$E$6-Cumulative!K206)</f>
        <v>0</v>
      </c>
      <c r="M206" s="32">
        <f>INDEX(Attendance!$L$6:$BN$6,E206)</f>
        <v>0</v>
      </c>
      <c r="N206" s="29">
        <f>INDEX(Attendance!$L$6:$BN$6,H206)</f>
        <v>0</v>
      </c>
      <c r="O206" s="29">
        <f t="shared" si="18"/>
        <v>1</v>
      </c>
      <c r="P206" s="33">
        <f t="shared" si="19"/>
        <v>0</v>
      </c>
      <c r="Q206" s="39">
        <f ca="1">IF(ISERROR(K206/'Partnership Information'!$E$6),0,K206/'Partnership Information'!$E$6)</f>
        <v>0</v>
      </c>
      <c r="R206" s="1" t="str">
        <f>IF(A206="","",IF(K206=0,"FLAG",IF('Partnership Information'!$E$6-K206&gt;='Partnership Information'!$B$13,"FLAG","")))</f>
        <v/>
      </c>
    </row>
    <row r="207" spans="1:18" x14ac:dyDescent="0.2">
      <c r="A207" t="str">
        <f>IF(ISBLANK(Attendance!A216),"",Attendance!A216)</f>
        <v/>
      </c>
      <c r="B207" t="str">
        <f>IF(ISBLANK(Attendance!B216),"",Attendance!B216)</f>
        <v/>
      </c>
      <c r="C207" s="32" t="str">
        <f>IF(ISNA(MATCH("Attended",Attendance!L216:BN216,0)),"",MATCH("Attended",Attendance!L216:BN216,0))</f>
        <v/>
      </c>
      <c r="D207" s="29" t="str">
        <f>IF(ISNA(MATCH("HalfDay",Attendance!L216:BN216,0)),"",MATCH("HalfDay",Attendance!L216:BN216,0))</f>
        <v/>
      </c>
      <c r="E207" s="29">
        <f t="shared" si="15"/>
        <v>0</v>
      </c>
      <c r="F207" s="32" t="str">
        <f>IF(ISNA(LOOKUP(2,1/(Attendance!L216:BN216="Attended"),Attendance!$L$5:$BN$5)),"",LOOKUP(2,1/(Attendance!L216:BN216="Attended"),Attendance!$L$5:$BN$5))</f>
        <v/>
      </c>
      <c r="G207" s="29" t="str">
        <f>IF(ISNA(LOOKUP(2,1/(Attendance!L216:BN216="HalfDay"),Attendance!$L$5:$BN$5)),"",LOOKUP(2,1/(Attendance!L216:BN216="HalfDay"),Attendance!$L$5:$BN$5))</f>
        <v/>
      </c>
      <c r="H207" s="29">
        <f t="shared" si="16"/>
        <v>0</v>
      </c>
      <c r="I207" s="32">
        <f>COUNTIF(Attendance!L216:BN216,"Attended")</f>
        <v>0</v>
      </c>
      <c r="J207" s="29">
        <f>COUNTIF(Attendance!L216:BN216,"HalfDay")</f>
        <v>0</v>
      </c>
      <c r="K207" s="1">
        <f t="shared" si="17"/>
        <v>0</v>
      </c>
      <c r="L207" s="1">
        <f>IF(A207="",0,'Partnership Information'!$E$6-Cumulative!K207)</f>
        <v>0</v>
      </c>
      <c r="M207" s="32">
        <f>INDEX(Attendance!$L$6:$BN$6,E207)</f>
        <v>0</v>
      </c>
      <c r="N207" s="29">
        <f>INDEX(Attendance!$L$6:$BN$6,H207)</f>
        <v>0</v>
      </c>
      <c r="O207" s="29">
        <f t="shared" si="18"/>
        <v>1</v>
      </c>
      <c r="P207" s="33">
        <f t="shared" si="19"/>
        <v>0</v>
      </c>
      <c r="Q207" s="39">
        <f ca="1">IF(ISERROR(K207/'Partnership Information'!$E$6),0,K207/'Partnership Information'!$E$6)</f>
        <v>0</v>
      </c>
      <c r="R207" s="1" t="str">
        <f>IF(A207="","",IF(K207=0,"FLAG",IF('Partnership Information'!$E$6-K207&gt;='Partnership Information'!$B$13,"FLAG","")))</f>
        <v/>
      </c>
    </row>
    <row r="208" spans="1:18" x14ac:dyDescent="0.2">
      <c r="A208" t="str">
        <f>IF(ISBLANK(Attendance!A217),"",Attendance!A217)</f>
        <v/>
      </c>
      <c r="B208" t="str">
        <f>IF(ISBLANK(Attendance!B217),"",Attendance!B217)</f>
        <v/>
      </c>
      <c r="C208" s="32" t="str">
        <f>IF(ISNA(MATCH("Attended",Attendance!L217:BN217,0)),"",MATCH("Attended",Attendance!L217:BN217,0))</f>
        <v/>
      </c>
      <c r="D208" s="29" t="str">
        <f>IF(ISNA(MATCH("HalfDay",Attendance!L217:BN217,0)),"",MATCH("HalfDay",Attendance!L217:BN217,0))</f>
        <v/>
      </c>
      <c r="E208" s="29">
        <f t="shared" si="15"/>
        <v>0</v>
      </c>
      <c r="F208" s="32" t="str">
        <f>IF(ISNA(LOOKUP(2,1/(Attendance!L217:BN217="Attended"),Attendance!$L$5:$BN$5)),"",LOOKUP(2,1/(Attendance!L217:BN217="Attended"),Attendance!$L$5:$BN$5))</f>
        <v/>
      </c>
      <c r="G208" s="29" t="str">
        <f>IF(ISNA(LOOKUP(2,1/(Attendance!L217:BN217="HalfDay"),Attendance!$L$5:$BN$5)),"",LOOKUP(2,1/(Attendance!L217:BN217="HalfDay"),Attendance!$L$5:$BN$5))</f>
        <v/>
      </c>
      <c r="H208" s="29">
        <f t="shared" si="16"/>
        <v>0</v>
      </c>
      <c r="I208" s="32">
        <f>COUNTIF(Attendance!L217:BN217,"Attended")</f>
        <v>0</v>
      </c>
      <c r="J208" s="29">
        <f>COUNTIF(Attendance!L217:BN217,"HalfDay")</f>
        <v>0</v>
      </c>
      <c r="K208" s="1">
        <f t="shared" si="17"/>
        <v>0</v>
      </c>
      <c r="L208" s="1">
        <f>IF(A208="",0,'Partnership Information'!$E$6-Cumulative!K208)</f>
        <v>0</v>
      </c>
      <c r="M208" s="32">
        <f>INDEX(Attendance!$L$6:$BN$6,E208)</f>
        <v>0</v>
      </c>
      <c r="N208" s="29">
        <f>INDEX(Attendance!$L$6:$BN$6,H208)</f>
        <v>0</v>
      </c>
      <c r="O208" s="29">
        <f t="shared" si="18"/>
        <v>1</v>
      </c>
      <c r="P208" s="33">
        <f t="shared" si="19"/>
        <v>0</v>
      </c>
      <c r="Q208" s="39">
        <f ca="1">IF(ISERROR(K208/'Partnership Information'!$E$6),0,K208/'Partnership Information'!$E$6)</f>
        <v>0</v>
      </c>
      <c r="R208" s="1" t="str">
        <f>IF(A208="","",IF(K208=0,"FLAG",IF('Partnership Information'!$E$6-K208&gt;='Partnership Information'!$B$13,"FLAG","")))</f>
        <v/>
      </c>
    </row>
    <row r="209" spans="1:18" x14ac:dyDescent="0.2">
      <c r="A209" t="str">
        <f>IF(ISBLANK(Attendance!A218),"",Attendance!A218)</f>
        <v/>
      </c>
      <c r="B209" t="str">
        <f>IF(ISBLANK(Attendance!B218),"",Attendance!B218)</f>
        <v/>
      </c>
      <c r="C209" s="32" t="str">
        <f>IF(ISNA(MATCH("Attended",Attendance!L218:BN218,0)),"",MATCH("Attended",Attendance!L218:BN218,0))</f>
        <v/>
      </c>
      <c r="D209" s="29" t="str">
        <f>IF(ISNA(MATCH("HalfDay",Attendance!L218:BN218,0)),"",MATCH("HalfDay",Attendance!L218:BN218,0))</f>
        <v/>
      </c>
      <c r="E209" s="29">
        <f t="shared" si="15"/>
        <v>0</v>
      </c>
      <c r="F209" s="32" t="str">
        <f>IF(ISNA(LOOKUP(2,1/(Attendance!L218:BN218="Attended"),Attendance!$L$5:$BN$5)),"",LOOKUP(2,1/(Attendance!L218:BN218="Attended"),Attendance!$L$5:$BN$5))</f>
        <v/>
      </c>
      <c r="G209" s="29" t="str">
        <f>IF(ISNA(LOOKUP(2,1/(Attendance!L218:BN218="HalfDay"),Attendance!$L$5:$BN$5)),"",LOOKUP(2,1/(Attendance!L218:BN218="HalfDay"),Attendance!$L$5:$BN$5))</f>
        <v/>
      </c>
      <c r="H209" s="29">
        <f t="shared" si="16"/>
        <v>0</v>
      </c>
      <c r="I209" s="32">
        <f>COUNTIF(Attendance!L218:BN218,"Attended")</f>
        <v>0</v>
      </c>
      <c r="J209" s="29">
        <f>COUNTIF(Attendance!L218:BN218,"HalfDay")</f>
        <v>0</v>
      </c>
      <c r="K209" s="1">
        <f t="shared" si="17"/>
        <v>0</v>
      </c>
      <c r="L209" s="1">
        <f>IF(A209="",0,'Partnership Information'!$E$6-Cumulative!K209)</f>
        <v>0</v>
      </c>
      <c r="M209" s="32">
        <f>INDEX(Attendance!$L$6:$BN$6,E209)</f>
        <v>0</v>
      </c>
      <c r="N209" s="29">
        <f>INDEX(Attendance!$L$6:$BN$6,H209)</f>
        <v>0</v>
      </c>
      <c r="O209" s="29">
        <f t="shared" si="18"/>
        <v>1</v>
      </c>
      <c r="P209" s="33">
        <f t="shared" si="19"/>
        <v>0</v>
      </c>
      <c r="Q209" s="39">
        <f ca="1">IF(ISERROR(K209/'Partnership Information'!$E$6),0,K209/'Partnership Information'!$E$6)</f>
        <v>0</v>
      </c>
      <c r="R209" s="1" t="str">
        <f>IF(A209="","",IF(K209=0,"FLAG",IF('Partnership Information'!$E$6-K209&gt;='Partnership Information'!$B$13,"FLAG","")))</f>
        <v/>
      </c>
    </row>
    <row r="210" spans="1:18" x14ac:dyDescent="0.2">
      <c r="A210" t="str">
        <f>IF(ISBLANK(Attendance!A219),"",Attendance!A219)</f>
        <v/>
      </c>
      <c r="B210" t="str">
        <f>IF(ISBLANK(Attendance!B219),"",Attendance!B219)</f>
        <v/>
      </c>
      <c r="C210" s="32" t="str">
        <f>IF(ISNA(MATCH("Attended",Attendance!L219:BN219,0)),"",MATCH("Attended",Attendance!L219:BN219,0))</f>
        <v/>
      </c>
      <c r="D210" s="29" t="str">
        <f>IF(ISNA(MATCH("HalfDay",Attendance!L219:BN219,0)),"",MATCH("HalfDay",Attendance!L219:BN219,0))</f>
        <v/>
      </c>
      <c r="E210" s="29">
        <f t="shared" si="15"/>
        <v>0</v>
      </c>
      <c r="F210" s="32" t="str">
        <f>IF(ISNA(LOOKUP(2,1/(Attendance!L219:BN219="Attended"),Attendance!$L$5:$BN$5)),"",LOOKUP(2,1/(Attendance!L219:BN219="Attended"),Attendance!$L$5:$BN$5))</f>
        <v/>
      </c>
      <c r="G210" s="29" t="str">
        <f>IF(ISNA(LOOKUP(2,1/(Attendance!L219:BN219="HalfDay"),Attendance!$L$5:$BN$5)),"",LOOKUP(2,1/(Attendance!L219:BN219="HalfDay"),Attendance!$L$5:$BN$5))</f>
        <v/>
      </c>
      <c r="H210" s="29">
        <f t="shared" si="16"/>
        <v>0</v>
      </c>
      <c r="I210" s="32">
        <f>COUNTIF(Attendance!L219:BN219,"Attended")</f>
        <v>0</v>
      </c>
      <c r="J210" s="29">
        <f>COUNTIF(Attendance!L219:BN219,"HalfDay")</f>
        <v>0</v>
      </c>
      <c r="K210" s="1">
        <f t="shared" si="17"/>
        <v>0</v>
      </c>
      <c r="L210" s="1">
        <f>IF(A210="",0,'Partnership Information'!$E$6-Cumulative!K210)</f>
        <v>0</v>
      </c>
      <c r="M210" s="32">
        <f>INDEX(Attendance!$L$6:$BN$6,E210)</f>
        <v>0</v>
      </c>
      <c r="N210" s="29">
        <f>INDEX(Attendance!$L$6:$BN$6,H210)</f>
        <v>0</v>
      </c>
      <c r="O210" s="29">
        <f t="shared" si="18"/>
        <v>1</v>
      </c>
      <c r="P210" s="33">
        <f t="shared" si="19"/>
        <v>0</v>
      </c>
      <c r="Q210" s="39">
        <f ca="1">IF(ISERROR(K210/'Partnership Information'!$E$6),0,K210/'Partnership Information'!$E$6)</f>
        <v>0</v>
      </c>
      <c r="R210" s="1" t="str">
        <f>IF(A210="","",IF(K210=0,"FLAG",IF('Partnership Information'!$E$6-K210&gt;='Partnership Information'!$B$13,"FLAG","")))</f>
        <v/>
      </c>
    </row>
    <row r="211" spans="1:18" x14ac:dyDescent="0.2">
      <c r="A211" t="str">
        <f>IF(ISBLANK(Attendance!A220),"",Attendance!A220)</f>
        <v/>
      </c>
      <c r="B211" t="str">
        <f>IF(ISBLANK(Attendance!B220),"",Attendance!B220)</f>
        <v/>
      </c>
      <c r="C211" s="32" t="str">
        <f>IF(ISNA(MATCH("Attended",Attendance!L220:BN220,0)),"",MATCH("Attended",Attendance!L220:BN220,0))</f>
        <v/>
      </c>
      <c r="D211" s="29" t="str">
        <f>IF(ISNA(MATCH("HalfDay",Attendance!L220:BN220,0)),"",MATCH("HalfDay",Attendance!L220:BN220,0))</f>
        <v/>
      </c>
      <c r="E211" s="29">
        <f t="shared" si="15"/>
        <v>0</v>
      </c>
      <c r="F211" s="32" t="str">
        <f>IF(ISNA(LOOKUP(2,1/(Attendance!L220:BN220="Attended"),Attendance!$L$5:$BN$5)),"",LOOKUP(2,1/(Attendance!L220:BN220="Attended"),Attendance!$L$5:$BN$5))</f>
        <v/>
      </c>
      <c r="G211" s="29" t="str">
        <f>IF(ISNA(LOOKUP(2,1/(Attendance!L220:BN220="HalfDay"),Attendance!$L$5:$BN$5)),"",LOOKUP(2,1/(Attendance!L220:BN220="HalfDay"),Attendance!$L$5:$BN$5))</f>
        <v/>
      </c>
      <c r="H211" s="29">
        <f t="shared" si="16"/>
        <v>0</v>
      </c>
      <c r="I211" s="32">
        <f>COUNTIF(Attendance!L220:BN220,"Attended")</f>
        <v>0</v>
      </c>
      <c r="J211" s="29">
        <f>COUNTIF(Attendance!L220:BN220,"HalfDay")</f>
        <v>0</v>
      </c>
      <c r="K211" s="1">
        <f t="shared" si="17"/>
        <v>0</v>
      </c>
      <c r="L211" s="1">
        <f>IF(A211="",0,'Partnership Information'!$E$6-Cumulative!K211)</f>
        <v>0</v>
      </c>
      <c r="M211" s="32">
        <f>INDEX(Attendance!$L$6:$BN$6,E211)</f>
        <v>0</v>
      </c>
      <c r="N211" s="29">
        <f>INDEX(Attendance!$L$6:$BN$6,H211)</f>
        <v>0</v>
      </c>
      <c r="O211" s="29">
        <f t="shared" si="18"/>
        <v>1</v>
      </c>
      <c r="P211" s="33">
        <f t="shared" si="19"/>
        <v>0</v>
      </c>
      <c r="Q211" s="39">
        <f ca="1">IF(ISERROR(K211/'Partnership Information'!$E$6),0,K211/'Partnership Information'!$E$6)</f>
        <v>0</v>
      </c>
      <c r="R211" s="1" t="str">
        <f>IF(A211="","",IF(K211=0,"FLAG",IF('Partnership Information'!$E$6-K211&gt;='Partnership Information'!$B$13,"FLAG","")))</f>
        <v/>
      </c>
    </row>
    <row r="212" spans="1:18" x14ac:dyDescent="0.2">
      <c r="A212" t="str">
        <f>IF(ISBLANK(Attendance!A221),"",Attendance!A221)</f>
        <v/>
      </c>
      <c r="B212" t="str">
        <f>IF(ISBLANK(Attendance!B221),"",Attendance!B221)</f>
        <v/>
      </c>
      <c r="C212" s="32" t="str">
        <f>IF(ISNA(MATCH("Attended",Attendance!L221:BN221,0)),"",MATCH("Attended",Attendance!L221:BN221,0))</f>
        <v/>
      </c>
      <c r="D212" s="29" t="str">
        <f>IF(ISNA(MATCH("HalfDay",Attendance!L221:BN221,0)),"",MATCH("HalfDay",Attendance!L221:BN221,0))</f>
        <v/>
      </c>
      <c r="E212" s="29">
        <f t="shared" si="15"/>
        <v>0</v>
      </c>
      <c r="F212" s="32" t="str">
        <f>IF(ISNA(LOOKUP(2,1/(Attendance!L221:BN221="Attended"),Attendance!$L$5:$BN$5)),"",LOOKUP(2,1/(Attendance!L221:BN221="Attended"),Attendance!$L$5:$BN$5))</f>
        <v/>
      </c>
      <c r="G212" s="29" t="str">
        <f>IF(ISNA(LOOKUP(2,1/(Attendance!L221:BN221="HalfDay"),Attendance!$L$5:$BN$5)),"",LOOKUP(2,1/(Attendance!L221:BN221="HalfDay"),Attendance!$L$5:$BN$5))</f>
        <v/>
      </c>
      <c r="H212" s="29">
        <f t="shared" si="16"/>
        <v>0</v>
      </c>
      <c r="I212" s="32">
        <f>COUNTIF(Attendance!L221:BN221,"Attended")</f>
        <v>0</v>
      </c>
      <c r="J212" s="29">
        <f>COUNTIF(Attendance!L221:BN221,"HalfDay")</f>
        <v>0</v>
      </c>
      <c r="K212" s="1">
        <f t="shared" si="17"/>
        <v>0</v>
      </c>
      <c r="L212" s="1">
        <f>IF(A212="",0,'Partnership Information'!$E$6-Cumulative!K212)</f>
        <v>0</v>
      </c>
      <c r="M212" s="32">
        <f>INDEX(Attendance!$L$6:$BN$6,E212)</f>
        <v>0</v>
      </c>
      <c r="N212" s="29">
        <f>INDEX(Attendance!$L$6:$BN$6,H212)</f>
        <v>0</v>
      </c>
      <c r="O212" s="29">
        <f t="shared" si="18"/>
        <v>1</v>
      </c>
      <c r="P212" s="33">
        <f t="shared" si="19"/>
        <v>0</v>
      </c>
      <c r="Q212" s="39">
        <f ca="1">IF(ISERROR(K212/'Partnership Information'!$E$6),0,K212/'Partnership Information'!$E$6)</f>
        <v>0</v>
      </c>
      <c r="R212" s="1" t="str">
        <f>IF(A212="","",IF(K212=0,"FLAG",IF('Partnership Information'!$E$6-K212&gt;='Partnership Information'!$B$13,"FLAG","")))</f>
        <v/>
      </c>
    </row>
    <row r="213" spans="1:18" x14ac:dyDescent="0.2">
      <c r="A213" t="str">
        <f>IF(ISBLANK(Attendance!A222),"",Attendance!A222)</f>
        <v/>
      </c>
      <c r="B213" t="str">
        <f>IF(ISBLANK(Attendance!B222),"",Attendance!B222)</f>
        <v/>
      </c>
      <c r="C213" s="32" t="str">
        <f>IF(ISNA(MATCH("Attended",Attendance!L222:BN222,0)),"",MATCH("Attended",Attendance!L222:BN222,0))</f>
        <v/>
      </c>
      <c r="D213" s="29" t="str">
        <f>IF(ISNA(MATCH("HalfDay",Attendance!L222:BN222,0)),"",MATCH("HalfDay",Attendance!L222:BN222,0))</f>
        <v/>
      </c>
      <c r="E213" s="29">
        <f t="shared" si="15"/>
        <v>0</v>
      </c>
      <c r="F213" s="32" t="str">
        <f>IF(ISNA(LOOKUP(2,1/(Attendance!L222:BN222="Attended"),Attendance!$L$5:$BN$5)),"",LOOKUP(2,1/(Attendance!L222:BN222="Attended"),Attendance!$L$5:$BN$5))</f>
        <v/>
      </c>
      <c r="G213" s="29" t="str">
        <f>IF(ISNA(LOOKUP(2,1/(Attendance!L222:BN222="HalfDay"),Attendance!$L$5:$BN$5)),"",LOOKUP(2,1/(Attendance!L222:BN222="HalfDay"),Attendance!$L$5:$BN$5))</f>
        <v/>
      </c>
      <c r="H213" s="29">
        <f t="shared" si="16"/>
        <v>0</v>
      </c>
      <c r="I213" s="32">
        <f>COUNTIF(Attendance!L222:BN222,"Attended")</f>
        <v>0</v>
      </c>
      <c r="J213" s="29">
        <f>COUNTIF(Attendance!L222:BN222,"HalfDay")</f>
        <v>0</v>
      </c>
      <c r="K213" s="1">
        <f t="shared" si="17"/>
        <v>0</v>
      </c>
      <c r="L213" s="1">
        <f>IF(A213="",0,'Partnership Information'!$E$6-Cumulative!K213)</f>
        <v>0</v>
      </c>
      <c r="M213" s="32">
        <f>INDEX(Attendance!$L$6:$BN$6,E213)</f>
        <v>0</v>
      </c>
      <c r="N213" s="29">
        <f>INDEX(Attendance!$L$6:$BN$6,H213)</f>
        <v>0</v>
      </c>
      <c r="O213" s="29">
        <f t="shared" si="18"/>
        <v>1</v>
      </c>
      <c r="P213" s="33">
        <f t="shared" si="19"/>
        <v>0</v>
      </c>
      <c r="Q213" s="39">
        <f ca="1">IF(ISERROR(K213/'Partnership Information'!$E$6),0,K213/'Partnership Information'!$E$6)</f>
        <v>0</v>
      </c>
      <c r="R213" s="1" t="str">
        <f>IF(A213="","",IF(K213=0,"FLAG",IF('Partnership Information'!$E$6-K213&gt;='Partnership Information'!$B$13,"FLAG","")))</f>
        <v/>
      </c>
    </row>
    <row r="214" spans="1:18" x14ac:dyDescent="0.2">
      <c r="A214" t="str">
        <f>IF(ISBLANK(Attendance!A223),"",Attendance!A223)</f>
        <v/>
      </c>
      <c r="B214" t="str">
        <f>IF(ISBLANK(Attendance!B223),"",Attendance!B223)</f>
        <v/>
      </c>
      <c r="C214" s="32" t="str">
        <f>IF(ISNA(MATCH("Attended",Attendance!L223:BN223,0)),"",MATCH("Attended",Attendance!L223:BN223,0))</f>
        <v/>
      </c>
      <c r="D214" s="29" t="str">
        <f>IF(ISNA(MATCH("HalfDay",Attendance!L223:BN223,0)),"",MATCH("HalfDay",Attendance!L223:BN223,0))</f>
        <v/>
      </c>
      <c r="E214" s="29">
        <f t="shared" si="15"/>
        <v>0</v>
      </c>
      <c r="F214" s="32" t="str">
        <f>IF(ISNA(LOOKUP(2,1/(Attendance!L223:BN223="Attended"),Attendance!$L$5:$BN$5)),"",LOOKUP(2,1/(Attendance!L223:BN223="Attended"),Attendance!$L$5:$BN$5))</f>
        <v/>
      </c>
      <c r="G214" s="29" t="str">
        <f>IF(ISNA(LOOKUP(2,1/(Attendance!L223:BN223="HalfDay"),Attendance!$L$5:$BN$5)),"",LOOKUP(2,1/(Attendance!L223:BN223="HalfDay"),Attendance!$L$5:$BN$5))</f>
        <v/>
      </c>
      <c r="H214" s="29">
        <f t="shared" si="16"/>
        <v>0</v>
      </c>
      <c r="I214" s="32">
        <f>COUNTIF(Attendance!L223:BN223,"Attended")</f>
        <v>0</v>
      </c>
      <c r="J214" s="29">
        <f>COUNTIF(Attendance!L223:BN223,"HalfDay")</f>
        <v>0</v>
      </c>
      <c r="K214" s="1">
        <f t="shared" si="17"/>
        <v>0</v>
      </c>
      <c r="L214" s="1">
        <f>IF(A214="",0,'Partnership Information'!$E$6-Cumulative!K214)</f>
        <v>0</v>
      </c>
      <c r="M214" s="32">
        <f>INDEX(Attendance!$L$6:$BN$6,E214)</f>
        <v>0</v>
      </c>
      <c r="N214" s="29">
        <f>INDEX(Attendance!$L$6:$BN$6,H214)</f>
        <v>0</v>
      </c>
      <c r="O214" s="29">
        <f t="shared" si="18"/>
        <v>1</v>
      </c>
      <c r="P214" s="33">
        <f t="shared" si="19"/>
        <v>0</v>
      </c>
      <c r="Q214" s="39">
        <f ca="1">IF(ISERROR(K214/'Partnership Information'!$E$6),0,K214/'Partnership Information'!$E$6)</f>
        <v>0</v>
      </c>
      <c r="R214" s="1" t="str">
        <f>IF(A214="","",IF(K214=0,"FLAG",IF('Partnership Information'!$E$6-K214&gt;='Partnership Information'!$B$13,"FLAG","")))</f>
        <v/>
      </c>
    </row>
    <row r="215" spans="1:18" x14ac:dyDescent="0.2">
      <c r="A215" t="str">
        <f>IF(ISBLANK(Attendance!A224),"",Attendance!A224)</f>
        <v/>
      </c>
      <c r="B215" t="str">
        <f>IF(ISBLANK(Attendance!B224),"",Attendance!B224)</f>
        <v/>
      </c>
      <c r="C215" s="32" t="str">
        <f>IF(ISNA(MATCH("Attended",Attendance!L224:BN224,0)),"",MATCH("Attended",Attendance!L224:BN224,0))</f>
        <v/>
      </c>
      <c r="D215" s="29" t="str">
        <f>IF(ISNA(MATCH("HalfDay",Attendance!L224:BN224,0)),"",MATCH("HalfDay",Attendance!L224:BN224,0))</f>
        <v/>
      </c>
      <c r="E215" s="29">
        <f t="shared" si="15"/>
        <v>0</v>
      </c>
      <c r="F215" s="32" t="str">
        <f>IF(ISNA(LOOKUP(2,1/(Attendance!L224:BN224="Attended"),Attendance!$L$5:$BN$5)),"",LOOKUP(2,1/(Attendance!L224:BN224="Attended"),Attendance!$L$5:$BN$5))</f>
        <v/>
      </c>
      <c r="G215" s="29" t="str">
        <f>IF(ISNA(LOOKUP(2,1/(Attendance!L224:BN224="HalfDay"),Attendance!$L$5:$BN$5)),"",LOOKUP(2,1/(Attendance!L224:BN224="HalfDay"),Attendance!$L$5:$BN$5))</f>
        <v/>
      </c>
      <c r="H215" s="29">
        <f t="shared" si="16"/>
        <v>0</v>
      </c>
      <c r="I215" s="32">
        <f>COUNTIF(Attendance!L224:BN224,"Attended")</f>
        <v>0</v>
      </c>
      <c r="J215" s="29">
        <f>COUNTIF(Attendance!L224:BN224,"HalfDay")</f>
        <v>0</v>
      </c>
      <c r="K215" s="1">
        <f t="shared" si="17"/>
        <v>0</v>
      </c>
      <c r="L215" s="1">
        <f>IF(A215="",0,'Partnership Information'!$E$6-Cumulative!K215)</f>
        <v>0</v>
      </c>
      <c r="M215" s="32">
        <f>INDEX(Attendance!$L$6:$BN$6,E215)</f>
        <v>0</v>
      </c>
      <c r="N215" s="29">
        <f>INDEX(Attendance!$L$6:$BN$6,H215)</f>
        <v>0</v>
      </c>
      <c r="O215" s="29">
        <f t="shared" si="18"/>
        <v>1</v>
      </c>
      <c r="P215" s="33">
        <f t="shared" si="19"/>
        <v>0</v>
      </c>
      <c r="Q215" s="39">
        <f ca="1">IF(ISERROR(K215/'Partnership Information'!$E$6),0,K215/'Partnership Information'!$E$6)</f>
        <v>0</v>
      </c>
      <c r="R215" s="1" t="str">
        <f>IF(A215="","",IF(K215=0,"FLAG",IF('Partnership Information'!$E$6-K215&gt;='Partnership Information'!$B$13,"FLAG","")))</f>
        <v/>
      </c>
    </row>
    <row r="216" spans="1:18" x14ac:dyDescent="0.2">
      <c r="A216" t="str">
        <f>IF(ISBLANK(Attendance!A225),"",Attendance!A225)</f>
        <v/>
      </c>
      <c r="B216" t="str">
        <f>IF(ISBLANK(Attendance!B225),"",Attendance!B225)</f>
        <v/>
      </c>
      <c r="C216" s="32" t="str">
        <f>IF(ISNA(MATCH("Attended",Attendance!L225:BN225,0)),"",MATCH("Attended",Attendance!L225:BN225,0))</f>
        <v/>
      </c>
      <c r="D216" s="29" t="str">
        <f>IF(ISNA(MATCH("HalfDay",Attendance!L225:BN225,0)),"",MATCH("HalfDay",Attendance!L225:BN225,0))</f>
        <v/>
      </c>
      <c r="E216" s="29">
        <f t="shared" si="15"/>
        <v>0</v>
      </c>
      <c r="F216" s="32" t="str">
        <f>IF(ISNA(LOOKUP(2,1/(Attendance!L225:BN225="Attended"),Attendance!$L$5:$BN$5)),"",LOOKUP(2,1/(Attendance!L225:BN225="Attended"),Attendance!$L$5:$BN$5))</f>
        <v/>
      </c>
      <c r="G216" s="29" t="str">
        <f>IF(ISNA(LOOKUP(2,1/(Attendance!L225:BN225="HalfDay"),Attendance!$L$5:$BN$5)),"",LOOKUP(2,1/(Attendance!L225:BN225="HalfDay"),Attendance!$L$5:$BN$5))</f>
        <v/>
      </c>
      <c r="H216" s="29">
        <f t="shared" si="16"/>
        <v>0</v>
      </c>
      <c r="I216" s="32">
        <f>COUNTIF(Attendance!L225:BN225,"Attended")</f>
        <v>0</v>
      </c>
      <c r="J216" s="29">
        <f>COUNTIF(Attendance!L225:BN225,"HalfDay")</f>
        <v>0</v>
      </c>
      <c r="K216" s="1">
        <f t="shared" si="17"/>
        <v>0</v>
      </c>
      <c r="L216" s="1">
        <f>IF(A216="",0,'Partnership Information'!$E$6-Cumulative!K216)</f>
        <v>0</v>
      </c>
      <c r="M216" s="32">
        <f>INDEX(Attendance!$L$6:$BN$6,E216)</f>
        <v>0</v>
      </c>
      <c r="N216" s="29">
        <f>INDEX(Attendance!$L$6:$BN$6,H216)</f>
        <v>0</v>
      </c>
      <c r="O216" s="29">
        <f t="shared" si="18"/>
        <v>1</v>
      </c>
      <c r="P216" s="33">
        <f t="shared" si="19"/>
        <v>0</v>
      </c>
      <c r="Q216" s="39">
        <f ca="1">IF(ISERROR(K216/'Partnership Information'!$E$6),0,K216/'Partnership Information'!$E$6)</f>
        <v>0</v>
      </c>
      <c r="R216" s="1" t="str">
        <f>IF(A216="","",IF(K216=0,"FLAG",IF('Partnership Information'!$E$6-K216&gt;='Partnership Information'!$B$13,"FLAG","")))</f>
        <v/>
      </c>
    </row>
    <row r="217" spans="1:18" x14ac:dyDescent="0.2">
      <c r="A217" t="str">
        <f>IF(ISBLANK(Attendance!A226),"",Attendance!A226)</f>
        <v/>
      </c>
      <c r="B217" t="str">
        <f>IF(ISBLANK(Attendance!B226),"",Attendance!B226)</f>
        <v/>
      </c>
      <c r="C217" s="32" t="str">
        <f>IF(ISNA(MATCH("Attended",Attendance!L226:BN226,0)),"",MATCH("Attended",Attendance!L226:BN226,0))</f>
        <v/>
      </c>
      <c r="D217" s="29" t="str">
        <f>IF(ISNA(MATCH("HalfDay",Attendance!L226:BN226,0)),"",MATCH("HalfDay",Attendance!L226:BN226,0))</f>
        <v/>
      </c>
      <c r="E217" s="29">
        <f t="shared" si="15"/>
        <v>0</v>
      </c>
      <c r="F217" s="32" t="str">
        <f>IF(ISNA(LOOKUP(2,1/(Attendance!L226:BN226="Attended"),Attendance!$L$5:$BN$5)),"",LOOKUP(2,1/(Attendance!L226:BN226="Attended"),Attendance!$L$5:$BN$5))</f>
        <v/>
      </c>
      <c r="G217" s="29" t="str">
        <f>IF(ISNA(LOOKUP(2,1/(Attendance!L226:BN226="HalfDay"),Attendance!$L$5:$BN$5)),"",LOOKUP(2,1/(Attendance!L226:BN226="HalfDay"),Attendance!$L$5:$BN$5))</f>
        <v/>
      </c>
      <c r="H217" s="29">
        <f t="shared" si="16"/>
        <v>0</v>
      </c>
      <c r="I217" s="32">
        <f>COUNTIF(Attendance!L226:BN226,"Attended")</f>
        <v>0</v>
      </c>
      <c r="J217" s="29">
        <f>COUNTIF(Attendance!L226:BN226,"HalfDay")</f>
        <v>0</v>
      </c>
      <c r="K217" s="1">
        <f t="shared" si="17"/>
        <v>0</v>
      </c>
      <c r="L217" s="1">
        <f>IF(A217="",0,'Partnership Information'!$E$6-Cumulative!K217)</f>
        <v>0</v>
      </c>
      <c r="M217" s="32">
        <f>INDEX(Attendance!$L$6:$BN$6,E217)</f>
        <v>0</v>
      </c>
      <c r="N217" s="29">
        <f>INDEX(Attendance!$L$6:$BN$6,H217)</f>
        <v>0</v>
      </c>
      <c r="O217" s="29">
        <f t="shared" si="18"/>
        <v>1</v>
      </c>
      <c r="P217" s="33">
        <f t="shared" si="19"/>
        <v>0</v>
      </c>
      <c r="Q217" s="39">
        <f ca="1">IF(ISERROR(K217/'Partnership Information'!$E$6),0,K217/'Partnership Information'!$E$6)</f>
        <v>0</v>
      </c>
      <c r="R217" s="1" t="str">
        <f>IF(A217="","",IF(K217=0,"FLAG",IF('Partnership Information'!$E$6-K217&gt;='Partnership Information'!$B$13,"FLAG","")))</f>
        <v/>
      </c>
    </row>
    <row r="218" spans="1:18" x14ac:dyDescent="0.2">
      <c r="A218" t="str">
        <f>IF(ISBLANK(Attendance!A227),"",Attendance!A227)</f>
        <v/>
      </c>
      <c r="B218" t="str">
        <f>IF(ISBLANK(Attendance!B227),"",Attendance!B227)</f>
        <v/>
      </c>
      <c r="C218" s="32" t="str">
        <f>IF(ISNA(MATCH("Attended",Attendance!L227:BN227,0)),"",MATCH("Attended",Attendance!L227:BN227,0))</f>
        <v/>
      </c>
      <c r="D218" s="29" t="str">
        <f>IF(ISNA(MATCH("HalfDay",Attendance!L227:BN227,0)),"",MATCH("HalfDay",Attendance!L227:BN227,0))</f>
        <v/>
      </c>
      <c r="E218" s="29">
        <f t="shared" si="15"/>
        <v>0</v>
      </c>
      <c r="F218" s="32" t="str">
        <f>IF(ISNA(LOOKUP(2,1/(Attendance!L227:BN227="Attended"),Attendance!$L$5:$BN$5)),"",LOOKUP(2,1/(Attendance!L227:BN227="Attended"),Attendance!$L$5:$BN$5))</f>
        <v/>
      </c>
      <c r="G218" s="29" t="str">
        <f>IF(ISNA(LOOKUP(2,1/(Attendance!L227:BN227="HalfDay"),Attendance!$L$5:$BN$5)),"",LOOKUP(2,1/(Attendance!L227:BN227="HalfDay"),Attendance!$L$5:$BN$5))</f>
        <v/>
      </c>
      <c r="H218" s="29">
        <f t="shared" si="16"/>
        <v>0</v>
      </c>
      <c r="I218" s="32">
        <f>COUNTIF(Attendance!L227:BN227,"Attended")</f>
        <v>0</v>
      </c>
      <c r="J218" s="29">
        <f>COUNTIF(Attendance!L227:BN227,"HalfDay")</f>
        <v>0</v>
      </c>
      <c r="K218" s="1">
        <f t="shared" si="17"/>
        <v>0</v>
      </c>
      <c r="L218" s="1">
        <f>IF(A218="",0,'Partnership Information'!$E$6-Cumulative!K218)</f>
        <v>0</v>
      </c>
      <c r="M218" s="32">
        <f>INDEX(Attendance!$L$6:$BN$6,E218)</f>
        <v>0</v>
      </c>
      <c r="N218" s="29">
        <f>INDEX(Attendance!$L$6:$BN$6,H218)</f>
        <v>0</v>
      </c>
      <c r="O218" s="29">
        <f t="shared" si="18"/>
        <v>1</v>
      </c>
      <c r="P218" s="33">
        <f t="shared" si="19"/>
        <v>0</v>
      </c>
      <c r="Q218" s="39">
        <f ca="1">IF(ISERROR(K218/'Partnership Information'!$E$6),0,K218/'Partnership Information'!$E$6)</f>
        <v>0</v>
      </c>
      <c r="R218" s="1" t="str">
        <f>IF(A218="","",IF(K218=0,"FLAG",IF('Partnership Information'!$E$6-K218&gt;='Partnership Information'!$B$13,"FLAG","")))</f>
        <v/>
      </c>
    </row>
    <row r="219" spans="1:18" x14ac:dyDescent="0.2">
      <c r="A219" t="str">
        <f>IF(ISBLANK(Attendance!A228),"",Attendance!A228)</f>
        <v/>
      </c>
      <c r="B219" t="str">
        <f>IF(ISBLANK(Attendance!B228),"",Attendance!B228)</f>
        <v/>
      </c>
      <c r="C219" s="32" t="str">
        <f>IF(ISNA(MATCH("Attended",Attendance!L228:BN228,0)),"",MATCH("Attended",Attendance!L228:BN228,0))</f>
        <v/>
      </c>
      <c r="D219" s="29" t="str">
        <f>IF(ISNA(MATCH("HalfDay",Attendance!L228:BN228,0)),"",MATCH("HalfDay",Attendance!L228:BN228,0))</f>
        <v/>
      </c>
      <c r="E219" s="29">
        <f t="shared" si="15"/>
        <v>0</v>
      </c>
      <c r="F219" s="32" t="str">
        <f>IF(ISNA(LOOKUP(2,1/(Attendance!L228:BN228="Attended"),Attendance!$L$5:$BN$5)),"",LOOKUP(2,1/(Attendance!L228:BN228="Attended"),Attendance!$L$5:$BN$5))</f>
        <v/>
      </c>
      <c r="G219" s="29" t="str">
        <f>IF(ISNA(LOOKUP(2,1/(Attendance!L228:BN228="HalfDay"),Attendance!$L$5:$BN$5)),"",LOOKUP(2,1/(Attendance!L228:BN228="HalfDay"),Attendance!$L$5:$BN$5))</f>
        <v/>
      </c>
      <c r="H219" s="29">
        <f t="shared" si="16"/>
        <v>0</v>
      </c>
      <c r="I219" s="32">
        <f>COUNTIF(Attendance!L228:BN228,"Attended")</f>
        <v>0</v>
      </c>
      <c r="J219" s="29">
        <f>COUNTIF(Attendance!L228:BN228,"HalfDay")</f>
        <v>0</v>
      </c>
      <c r="K219" s="1">
        <f t="shared" si="17"/>
        <v>0</v>
      </c>
      <c r="L219" s="1">
        <f>IF(A219="",0,'Partnership Information'!$E$6-Cumulative!K219)</f>
        <v>0</v>
      </c>
      <c r="M219" s="32">
        <f>INDEX(Attendance!$L$6:$BN$6,E219)</f>
        <v>0</v>
      </c>
      <c r="N219" s="29">
        <f>INDEX(Attendance!$L$6:$BN$6,H219)</f>
        <v>0</v>
      </c>
      <c r="O219" s="29">
        <f t="shared" si="18"/>
        <v>1</v>
      </c>
      <c r="P219" s="33">
        <f t="shared" si="19"/>
        <v>0</v>
      </c>
      <c r="Q219" s="39">
        <f ca="1">IF(ISERROR(K219/'Partnership Information'!$E$6),0,K219/'Partnership Information'!$E$6)</f>
        <v>0</v>
      </c>
      <c r="R219" s="1" t="str">
        <f>IF(A219="","",IF(K219=0,"FLAG",IF('Partnership Information'!$E$6-K219&gt;='Partnership Information'!$B$13,"FLAG","")))</f>
        <v/>
      </c>
    </row>
    <row r="220" spans="1:18" x14ac:dyDescent="0.2">
      <c r="A220" t="str">
        <f>IF(ISBLANK(Attendance!A229),"",Attendance!A229)</f>
        <v/>
      </c>
      <c r="B220" t="str">
        <f>IF(ISBLANK(Attendance!B229),"",Attendance!B229)</f>
        <v/>
      </c>
      <c r="C220" s="32" t="str">
        <f>IF(ISNA(MATCH("Attended",Attendance!L229:BN229,0)),"",MATCH("Attended",Attendance!L229:BN229,0))</f>
        <v/>
      </c>
      <c r="D220" s="29" t="str">
        <f>IF(ISNA(MATCH("HalfDay",Attendance!L229:BN229,0)),"",MATCH("HalfDay",Attendance!L229:BN229,0))</f>
        <v/>
      </c>
      <c r="E220" s="29">
        <f t="shared" si="15"/>
        <v>0</v>
      </c>
      <c r="F220" s="32" t="str">
        <f>IF(ISNA(LOOKUP(2,1/(Attendance!L229:BN229="Attended"),Attendance!$L$5:$BN$5)),"",LOOKUP(2,1/(Attendance!L229:BN229="Attended"),Attendance!$L$5:$BN$5))</f>
        <v/>
      </c>
      <c r="G220" s="29" t="str">
        <f>IF(ISNA(LOOKUP(2,1/(Attendance!L229:BN229="HalfDay"),Attendance!$L$5:$BN$5)),"",LOOKUP(2,1/(Attendance!L229:BN229="HalfDay"),Attendance!$L$5:$BN$5))</f>
        <v/>
      </c>
      <c r="H220" s="29">
        <f t="shared" si="16"/>
        <v>0</v>
      </c>
      <c r="I220" s="32">
        <f>COUNTIF(Attendance!L229:BN229,"Attended")</f>
        <v>0</v>
      </c>
      <c r="J220" s="29">
        <f>COUNTIF(Attendance!L229:BN229,"HalfDay")</f>
        <v>0</v>
      </c>
      <c r="K220" s="1">
        <f t="shared" si="17"/>
        <v>0</v>
      </c>
      <c r="L220" s="1">
        <f>IF(A220="",0,'Partnership Information'!$E$6-Cumulative!K220)</f>
        <v>0</v>
      </c>
      <c r="M220" s="32">
        <f>INDEX(Attendance!$L$6:$BN$6,E220)</f>
        <v>0</v>
      </c>
      <c r="N220" s="29">
        <f>INDEX(Attendance!$L$6:$BN$6,H220)</f>
        <v>0</v>
      </c>
      <c r="O220" s="29">
        <f t="shared" si="18"/>
        <v>1</v>
      </c>
      <c r="P220" s="33">
        <f t="shared" si="19"/>
        <v>0</v>
      </c>
      <c r="Q220" s="39">
        <f ca="1">IF(ISERROR(K220/'Partnership Information'!$E$6),0,K220/'Partnership Information'!$E$6)</f>
        <v>0</v>
      </c>
      <c r="R220" s="1" t="str">
        <f>IF(A220="","",IF(K220=0,"FLAG",IF('Partnership Information'!$E$6-K220&gt;='Partnership Information'!$B$13,"FLAG","")))</f>
        <v/>
      </c>
    </row>
    <row r="221" spans="1:18" x14ac:dyDescent="0.2">
      <c r="A221" t="str">
        <f>IF(ISBLANK(Attendance!A230),"",Attendance!A230)</f>
        <v/>
      </c>
      <c r="B221" t="str">
        <f>IF(ISBLANK(Attendance!B230),"",Attendance!B230)</f>
        <v/>
      </c>
      <c r="C221" s="32" t="str">
        <f>IF(ISNA(MATCH("Attended",Attendance!L230:BN230,0)),"",MATCH("Attended",Attendance!L230:BN230,0))</f>
        <v/>
      </c>
      <c r="D221" s="29" t="str">
        <f>IF(ISNA(MATCH("HalfDay",Attendance!L230:BN230,0)),"",MATCH("HalfDay",Attendance!L230:BN230,0))</f>
        <v/>
      </c>
      <c r="E221" s="29">
        <f t="shared" si="15"/>
        <v>0</v>
      </c>
      <c r="F221" s="32" t="str">
        <f>IF(ISNA(LOOKUP(2,1/(Attendance!L230:BN230="Attended"),Attendance!$L$5:$BN$5)),"",LOOKUP(2,1/(Attendance!L230:BN230="Attended"),Attendance!$L$5:$BN$5))</f>
        <v/>
      </c>
      <c r="G221" s="29" t="str">
        <f>IF(ISNA(LOOKUP(2,1/(Attendance!L230:BN230="HalfDay"),Attendance!$L$5:$BN$5)),"",LOOKUP(2,1/(Attendance!L230:BN230="HalfDay"),Attendance!$L$5:$BN$5))</f>
        <v/>
      </c>
      <c r="H221" s="29">
        <f t="shared" si="16"/>
        <v>0</v>
      </c>
      <c r="I221" s="32">
        <f>COUNTIF(Attendance!L230:BN230,"Attended")</f>
        <v>0</v>
      </c>
      <c r="J221" s="29">
        <f>COUNTIF(Attendance!L230:BN230,"HalfDay")</f>
        <v>0</v>
      </c>
      <c r="K221" s="1">
        <f t="shared" si="17"/>
        <v>0</v>
      </c>
      <c r="L221" s="1">
        <f>IF(A221="",0,'Partnership Information'!$E$6-Cumulative!K221)</f>
        <v>0</v>
      </c>
      <c r="M221" s="32">
        <f>INDEX(Attendance!$L$6:$BN$6,E221)</f>
        <v>0</v>
      </c>
      <c r="N221" s="29">
        <f>INDEX(Attendance!$L$6:$BN$6,H221)</f>
        <v>0</v>
      </c>
      <c r="O221" s="29">
        <f t="shared" si="18"/>
        <v>1</v>
      </c>
      <c r="P221" s="33">
        <f t="shared" si="19"/>
        <v>0</v>
      </c>
      <c r="Q221" s="39">
        <f ca="1">IF(ISERROR(K221/'Partnership Information'!$E$6),0,K221/'Partnership Information'!$E$6)</f>
        <v>0</v>
      </c>
      <c r="R221" s="1" t="str">
        <f>IF(A221="","",IF(K221=0,"FLAG",IF('Partnership Information'!$E$6-K221&gt;='Partnership Information'!$B$13,"FLAG","")))</f>
        <v/>
      </c>
    </row>
    <row r="222" spans="1:18" x14ac:dyDescent="0.2">
      <c r="A222" t="str">
        <f>IF(ISBLANK(Attendance!A231),"",Attendance!A231)</f>
        <v/>
      </c>
      <c r="B222" t="str">
        <f>IF(ISBLANK(Attendance!B231),"",Attendance!B231)</f>
        <v/>
      </c>
      <c r="C222" s="32" t="str">
        <f>IF(ISNA(MATCH("Attended",Attendance!L231:BN231,0)),"",MATCH("Attended",Attendance!L231:BN231,0))</f>
        <v/>
      </c>
      <c r="D222" s="29" t="str">
        <f>IF(ISNA(MATCH("HalfDay",Attendance!L231:BN231,0)),"",MATCH("HalfDay",Attendance!L231:BN231,0))</f>
        <v/>
      </c>
      <c r="E222" s="29">
        <f t="shared" si="15"/>
        <v>0</v>
      </c>
      <c r="F222" s="32" t="str">
        <f>IF(ISNA(LOOKUP(2,1/(Attendance!L231:BN231="Attended"),Attendance!$L$5:$BN$5)),"",LOOKUP(2,1/(Attendance!L231:BN231="Attended"),Attendance!$L$5:$BN$5))</f>
        <v/>
      </c>
      <c r="G222" s="29" t="str">
        <f>IF(ISNA(LOOKUP(2,1/(Attendance!L231:BN231="HalfDay"),Attendance!$L$5:$BN$5)),"",LOOKUP(2,1/(Attendance!L231:BN231="HalfDay"),Attendance!$L$5:$BN$5))</f>
        <v/>
      </c>
      <c r="H222" s="29">
        <f t="shared" si="16"/>
        <v>0</v>
      </c>
      <c r="I222" s="32">
        <f>COUNTIF(Attendance!L231:BN231,"Attended")</f>
        <v>0</v>
      </c>
      <c r="J222" s="29">
        <f>COUNTIF(Attendance!L231:BN231,"HalfDay")</f>
        <v>0</v>
      </c>
      <c r="K222" s="1">
        <f t="shared" si="17"/>
        <v>0</v>
      </c>
      <c r="L222" s="1">
        <f>IF(A222="",0,'Partnership Information'!$E$6-Cumulative!K222)</f>
        <v>0</v>
      </c>
      <c r="M222" s="32">
        <f>INDEX(Attendance!$L$6:$BN$6,E222)</f>
        <v>0</v>
      </c>
      <c r="N222" s="29">
        <f>INDEX(Attendance!$L$6:$BN$6,H222)</f>
        <v>0</v>
      </c>
      <c r="O222" s="29">
        <f t="shared" si="18"/>
        <v>1</v>
      </c>
      <c r="P222" s="33">
        <f t="shared" si="19"/>
        <v>0</v>
      </c>
      <c r="Q222" s="39">
        <f ca="1">IF(ISERROR(K222/'Partnership Information'!$E$6),0,K222/'Partnership Information'!$E$6)</f>
        <v>0</v>
      </c>
      <c r="R222" s="1" t="str">
        <f>IF(A222="","",IF(K222=0,"FLAG",IF('Partnership Information'!$E$6-K222&gt;='Partnership Information'!$B$13,"FLAG","")))</f>
        <v/>
      </c>
    </row>
    <row r="223" spans="1:18" x14ac:dyDescent="0.2">
      <c r="A223" t="str">
        <f>IF(ISBLANK(Attendance!A232),"",Attendance!A232)</f>
        <v/>
      </c>
      <c r="B223" t="str">
        <f>IF(ISBLANK(Attendance!B232),"",Attendance!B232)</f>
        <v/>
      </c>
      <c r="C223" s="32" t="str">
        <f>IF(ISNA(MATCH("Attended",Attendance!L232:BN232,0)),"",MATCH("Attended",Attendance!L232:BN232,0))</f>
        <v/>
      </c>
      <c r="D223" s="29" t="str">
        <f>IF(ISNA(MATCH("HalfDay",Attendance!L232:BN232,0)),"",MATCH("HalfDay",Attendance!L232:BN232,0))</f>
        <v/>
      </c>
      <c r="E223" s="29">
        <f t="shared" si="15"/>
        <v>0</v>
      </c>
      <c r="F223" s="32" t="str">
        <f>IF(ISNA(LOOKUP(2,1/(Attendance!L232:BN232="Attended"),Attendance!$L$5:$BN$5)),"",LOOKUP(2,1/(Attendance!L232:BN232="Attended"),Attendance!$L$5:$BN$5))</f>
        <v/>
      </c>
      <c r="G223" s="29" t="str">
        <f>IF(ISNA(LOOKUP(2,1/(Attendance!L232:BN232="HalfDay"),Attendance!$L$5:$BN$5)),"",LOOKUP(2,1/(Attendance!L232:BN232="HalfDay"),Attendance!$L$5:$BN$5))</f>
        <v/>
      </c>
      <c r="H223" s="29">
        <f t="shared" si="16"/>
        <v>0</v>
      </c>
      <c r="I223" s="32">
        <f>COUNTIF(Attendance!L232:BN232,"Attended")</f>
        <v>0</v>
      </c>
      <c r="J223" s="29">
        <f>COUNTIF(Attendance!L232:BN232,"HalfDay")</f>
        <v>0</v>
      </c>
      <c r="K223" s="1">
        <f t="shared" si="17"/>
        <v>0</v>
      </c>
      <c r="L223" s="1">
        <f>IF(A223="",0,'Partnership Information'!$E$6-Cumulative!K223)</f>
        <v>0</v>
      </c>
      <c r="M223" s="32">
        <f>INDEX(Attendance!$L$6:$BN$6,E223)</f>
        <v>0</v>
      </c>
      <c r="N223" s="29">
        <f>INDEX(Attendance!$L$6:$BN$6,H223)</f>
        <v>0</v>
      </c>
      <c r="O223" s="29">
        <f t="shared" si="18"/>
        <v>1</v>
      </c>
      <c r="P223" s="33">
        <f t="shared" si="19"/>
        <v>0</v>
      </c>
      <c r="Q223" s="39">
        <f ca="1">IF(ISERROR(K223/'Partnership Information'!$E$6),0,K223/'Partnership Information'!$E$6)</f>
        <v>0</v>
      </c>
      <c r="R223" s="1" t="str">
        <f>IF(A223="","",IF(K223=0,"FLAG",IF('Partnership Information'!$E$6-K223&gt;='Partnership Information'!$B$13,"FLAG","")))</f>
        <v/>
      </c>
    </row>
    <row r="224" spans="1:18" x14ac:dyDescent="0.2">
      <c r="A224" t="str">
        <f>IF(ISBLANK(Attendance!A233),"",Attendance!A233)</f>
        <v/>
      </c>
      <c r="B224" t="str">
        <f>IF(ISBLANK(Attendance!B233),"",Attendance!B233)</f>
        <v/>
      </c>
      <c r="C224" s="32" t="str">
        <f>IF(ISNA(MATCH("Attended",Attendance!L233:BN233,0)),"",MATCH("Attended",Attendance!L233:BN233,0))</f>
        <v/>
      </c>
      <c r="D224" s="29" t="str">
        <f>IF(ISNA(MATCH("HalfDay",Attendance!L233:BN233,0)),"",MATCH("HalfDay",Attendance!L233:BN233,0))</f>
        <v/>
      </c>
      <c r="E224" s="29">
        <f t="shared" si="15"/>
        <v>0</v>
      </c>
      <c r="F224" s="32" t="str">
        <f>IF(ISNA(LOOKUP(2,1/(Attendance!L233:BN233="Attended"),Attendance!$L$5:$BN$5)),"",LOOKUP(2,1/(Attendance!L233:BN233="Attended"),Attendance!$L$5:$BN$5))</f>
        <v/>
      </c>
      <c r="G224" s="29" t="str">
        <f>IF(ISNA(LOOKUP(2,1/(Attendance!L233:BN233="HalfDay"),Attendance!$L$5:$BN$5)),"",LOOKUP(2,1/(Attendance!L233:BN233="HalfDay"),Attendance!$L$5:$BN$5))</f>
        <v/>
      </c>
      <c r="H224" s="29">
        <f t="shared" si="16"/>
        <v>0</v>
      </c>
      <c r="I224" s="32">
        <f>COUNTIF(Attendance!L233:BN233,"Attended")</f>
        <v>0</v>
      </c>
      <c r="J224" s="29">
        <f>COUNTIF(Attendance!L233:BN233,"HalfDay")</f>
        <v>0</v>
      </c>
      <c r="K224" s="1">
        <f t="shared" si="17"/>
        <v>0</v>
      </c>
      <c r="L224" s="1">
        <f>IF(A224="",0,'Partnership Information'!$E$6-Cumulative!K224)</f>
        <v>0</v>
      </c>
      <c r="M224" s="32">
        <f>INDEX(Attendance!$L$6:$BN$6,E224)</f>
        <v>0</v>
      </c>
      <c r="N224" s="29">
        <f>INDEX(Attendance!$L$6:$BN$6,H224)</f>
        <v>0</v>
      </c>
      <c r="O224" s="29">
        <f t="shared" si="18"/>
        <v>1</v>
      </c>
      <c r="P224" s="33">
        <f t="shared" si="19"/>
        <v>0</v>
      </c>
      <c r="Q224" s="39">
        <f ca="1">IF(ISERROR(K224/'Partnership Information'!$E$6),0,K224/'Partnership Information'!$E$6)</f>
        <v>0</v>
      </c>
      <c r="R224" s="1" t="str">
        <f>IF(A224="","",IF(K224=0,"FLAG",IF('Partnership Information'!$E$6-K224&gt;='Partnership Information'!$B$13,"FLAG","")))</f>
        <v/>
      </c>
    </row>
    <row r="225" spans="1:18" x14ac:dyDescent="0.2">
      <c r="A225" t="str">
        <f>IF(ISBLANK(Attendance!A234),"",Attendance!A234)</f>
        <v/>
      </c>
      <c r="B225" t="str">
        <f>IF(ISBLANK(Attendance!B234),"",Attendance!B234)</f>
        <v/>
      </c>
      <c r="C225" s="32" t="str">
        <f>IF(ISNA(MATCH("Attended",Attendance!L234:BN234,0)),"",MATCH("Attended",Attendance!L234:BN234,0))</f>
        <v/>
      </c>
      <c r="D225" s="29" t="str">
        <f>IF(ISNA(MATCH("HalfDay",Attendance!L234:BN234,0)),"",MATCH("HalfDay",Attendance!L234:BN234,0))</f>
        <v/>
      </c>
      <c r="E225" s="29">
        <f t="shared" si="15"/>
        <v>0</v>
      </c>
      <c r="F225" s="32" t="str">
        <f>IF(ISNA(LOOKUP(2,1/(Attendance!L234:BN234="Attended"),Attendance!$L$5:$BN$5)),"",LOOKUP(2,1/(Attendance!L234:BN234="Attended"),Attendance!$L$5:$BN$5))</f>
        <v/>
      </c>
      <c r="G225" s="29" t="str">
        <f>IF(ISNA(LOOKUP(2,1/(Attendance!L234:BN234="HalfDay"),Attendance!$L$5:$BN$5)),"",LOOKUP(2,1/(Attendance!L234:BN234="HalfDay"),Attendance!$L$5:$BN$5))</f>
        <v/>
      </c>
      <c r="H225" s="29">
        <f t="shared" si="16"/>
        <v>0</v>
      </c>
      <c r="I225" s="32">
        <f>COUNTIF(Attendance!L234:BN234,"Attended")</f>
        <v>0</v>
      </c>
      <c r="J225" s="29">
        <f>COUNTIF(Attendance!L234:BN234,"HalfDay")</f>
        <v>0</v>
      </c>
      <c r="K225" s="1">
        <f t="shared" si="17"/>
        <v>0</v>
      </c>
      <c r="L225" s="1">
        <f>IF(A225="",0,'Partnership Information'!$E$6-Cumulative!K225)</f>
        <v>0</v>
      </c>
      <c r="M225" s="32">
        <f>INDEX(Attendance!$L$6:$BN$6,E225)</f>
        <v>0</v>
      </c>
      <c r="N225" s="29">
        <f>INDEX(Attendance!$L$6:$BN$6,H225)</f>
        <v>0</v>
      </c>
      <c r="O225" s="29">
        <f t="shared" si="18"/>
        <v>1</v>
      </c>
      <c r="P225" s="33">
        <f t="shared" si="19"/>
        <v>0</v>
      </c>
      <c r="Q225" s="39">
        <f ca="1">IF(ISERROR(K225/'Partnership Information'!$E$6),0,K225/'Partnership Information'!$E$6)</f>
        <v>0</v>
      </c>
      <c r="R225" s="1" t="str">
        <f>IF(A225="","",IF(K225=0,"FLAG",IF('Partnership Information'!$E$6-K225&gt;='Partnership Information'!$B$13,"FLAG","")))</f>
        <v/>
      </c>
    </row>
    <row r="226" spans="1:18" x14ac:dyDescent="0.2">
      <c r="A226" t="str">
        <f>IF(ISBLANK(Attendance!A235),"",Attendance!A235)</f>
        <v/>
      </c>
      <c r="B226" t="str">
        <f>IF(ISBLANK(Attendance!B235),"",Attendance!B235)</f>
        <v/>
      </c>
      <c r="C226" s="32" t="str">
        <f>IF(ISNA(MATCH("Attended",Attendance!L235:BN235,0)),"",MATCH("Attended",Attendance!L235:BN235,0))</f>
        <v/>
      </c>
      <c r="D226" s="29" t="str">
        <f>IF(ISNA(MATCH("HalfDay",Attendance!L235:BN235,0)),"",MATCH("HalfDay",Attendance!L235:BN235,0))</f>
        <v/>
      </c>
      <c r="E226" s="29">
        <f t="shared" ref="E226:E289" si="20">MIN(C226:D226)</f>
        <v>0</v>
      </c>
      <c r="F226" s="32" t="str">
        <f>IF(ISNA(LOOKUP(2,1/(Attendance!L235:BN235="Attended"),Attendance!$L$5:$BN$5)),"",LOOKUP(2,1/(Attendance!L235:BN235="Attended"),Attendance!$L$5:$BN$5))</f>
        <v/>
      </c>
      <c r="G226" s="29" t="str">
        <f>IF(ISNA(LOOKUP(2,1/(Attendance!L235:BN235="HalfDay"),Attendance!$L$5:$BN$5)),"",LOOKUP(2,1/(Attendance!L235:BN235="HalfDay"),Attendance!$L$5:$BN$5))</f>
        <v/>
      </c>
      <c r="H226" s="29">
        <f t="shared" ref="H226:H289" si="21">MAX(F226:G226)</f>
        <v>0</v>
      </c>
      <c r="I226" s="32">
        <f>COUNTIF(Attendance!L235:BN235,"Attended")</f>
        <v>0</v>
      </c>
      <c r="J226" s="29">
        <f>COUNTIF(Attendance!L235:BN235,"HalfDay")</f>
        <v>0</v>
      </c>
      <c r="K226" s="1">
        <f t="shared" ref="K226:K289" si="22">I226+J226*0.5</f>
        <v>0</v>
      </c>
      <c r="L226" s="1">
        <f>IF(A226="",0,'Partnership Information'!$E$6-Cumulative!K226)</f>
        <v>0</v>
      </c>
      <c r="M226" s="32">
        <f>INDEX(Attendance!$L$6:$BN$6,E226)</f>
        <v>0</v>
      </c>
      <c r="N226" s="29">
        <f>INDEX(Attendance!$L$6:$BN$6,H226)</f>
        <v>0</v>
      </c>
      <c r="O226" s="29">
        <f t="shared" ref="O226:O289" si="23">N226-M226+1</f>
        <v>1</v>
      </c>
      <c r="P226" s="33">
        <f t="shared" ref="P226:P289" si="24">K226/O226</f>
        <v>0</v>
      </c>
      <c r="Q226" s="39">
        <f ca="1">IF(ISERROR(K226/'Partnership Information'!$E$6),0,K226/'Partnership Information'!$E$6)</f>
        <v>0</v>
      </c>
      <c r="R226" s="1" t="str">
        <f>IF(A226="","",IF(K226=0,"FLAG",IF('Partnership Information'!$E$6-K226&gt;='Partnership Information'!$B$13,"FLAG","")))</f>
        <v/>
      </c>
    </row>
    <row r="227" spans="1:18" x14ac:dyDescent="0.2">
      <c r="A227" t="str">
        <f>IF(ISBLANK(Attendance!A236),"",Attendance!A236)</f>
        <v/>
      </c>
      <c r="B227" t="str">
        <f>IF(ISBLANK(Attendance!B236),"",Attendance!B236)</f>
        <v/>
      </c>
      <c r="C227" s="32" t="str">
        <f>IF(ISNA(MATCH("Attended",Attendance!L236:BN236,0)),"",MATCH("Attended",Attendance!L236:BN236,0))</f>
        <v/>
      </c>
      <c r="D227" s="29" t="str">
        <f>IF(ISNA(MATCH("HalfDay",Attendance!L236:BN236,0)),"",MATCH("HalfDay",Attendance!L236:BN236,0))</f>
        <v/>
      </c>
      <c r="E227" s="29">
        <f t="shared" si="20"/>
        <v>0</v>
      </c>
      <c r="F227" s="32" t="str">
        <f>IF(ISNA(LOOKUP(2,1/(Attendance!L236:BN236="Attended"),Attendance!$L$5:$BN$5)),"",LOOKUP(2,1/(Attendance!L236:BN236="Attended"),Attendance!$L$5:$BN$5))</f>
        <v/>
      </c>
      <c r="G227" s="29" t="str">
        <f>IF(ISNA(LOOKUP(2,1/(Attendance!L236:BN236="HalfDay"),Attendance!$L$5:$BN$5)),"",LOOKUP(2,1/(Attendance!L236:BN236="HalfDay"),Attendance!$L$5:$BN$5))</f>
        <v/>
      </c>
      <c r="H227" s="29">
        <f t="shared" si="21"/>
        <v>0</v>
      </c>
      <c r="I227" s="32">
        <f>COUNTIF(Attendance!L236:BN236,"Attended")</f>
        <v>0</v>
      </c>
      <c r="J227" s="29">
        <f>COUNTIF(Attendance!L236:BN236,"HalfDay")</f>
        <v>0</v>
      </c>
      <c r="K227" s="1">
        <f t="shared" si="22"/>
        <v>0</v>
      </c>
      <c r="L227" s="1">
        <f>IF(A227="",0,'Partnership Information'!$E$6-Cumulative!K227)</f>
        <v>0</v>
      </c>
      <c r="M227" s="32">
        <f>INDEX(Attendance!$L$6:$BN$6,E227)</f>
        <v>0</v>
      </c>
      <c r="N227" s="29">
        <f>INDEX(Attendance!$L$6:$BN$6,H227)</f>
        <v>0</v>
      </c>
      <c r="O227" s="29">
        <f t="shared" si="23"/>
        <v>1</v>
      </c>
      <c r="P227" s="33">
        <f t="shared" si="24"/>
        <v>0</v>
      </c>
      <c r="Q227" s="39">
        <f ca="1">IF(ISERROR(K227/'Partnership Information'!$E$6),0,K227/'Partnership Information'!$E$6)</f>
        <v>0</v>
      </c>
      <c r="R227" s="1" t="str">
        <f>IF(A227="","",IF(K227=0,"FLAG",IF('Partnership Information'!$E$6-K227&gt;='Partnership Information'!$B$13,"FLAG","")))</f>
        <v/>
      </c>
    </row>
    <row r="228" spans="1:18" x14ac:dyDescent="0.2">
      <c r="A228" t="str">
        <f>IF(ISBLANK(Attendance!A237),"",Attendance!A237)</f>
        <v/>
      </c>
      <c r="B228" t="str">
        <f>IF(ISBLANK(Attendance!B237),"",Attendance!B237)</f>
        <v/>
      </c>
      <c r="C228" s="32" t="str">
        <f>IF(ISNA(MATCH("Attended",Attendance!L237:BN237,0)),"",MATCH("Attended",Attendance!L237:BN237,0))</f>
        <v/>
      </c>
      <c r="D228" s="29" t="str">
        <f>IF(ISNA(MATCH("HalfDay",Attendance!L237:BN237,0)),"",MATCH("HalfDay",Attendance!L237:BN237,0))</f>
        <v/>
      </c>
      <c r="E228" s="29">
        <f t="shared" si="20"/>
        <v>0</v>
      </c>
      <c r="F228" s="32" t="str">
        <f>IF(ISNA(LOOKUP(2,1/(Attendance!L237:BN237="Attended"),Attendance!$L$5:$BN$5)),"",LOOKUP(2,1/(Attendance!L237:BN237="Attended"),Attendance!$L$5:$BN$5))</f>
        <v/>
      </c>
      <c r="G228" s="29" t="str">
        <f>IF(ISNA(LOOKUP(2,1/(Attendance!L237:BN237="HalfDay"),Attendance!$L$5:$BN$5)),"",LOOKUP(2,1/(Attendance!L237:BN237="HalfDay"),Attendance!$L$5:$BN$5))</f>
        <v/>
      </c>
      <c r="H228" s="29">
        <f t="shared" si="21"/>
        <v>0</v>
      </c>
      <c r="I228" s="32">
        <f>COUNTIF(Attendance!L237:BN237,"Attended")</f>
        <v>0</v>
      </c>
      <c r="J228" s="29">
        <f>COUNTIF(Attendance!L237:BN237,"HalfDay")</f>
        <v>0</v>
      </c>
      <c r="K228" s="1">
        <f t="shared" si="22"/>
        <v>0</v>
      </c>
      <c r="L228" s="1">
        <f>IF(A228="",0,'Partnership Information'!$E$6-Cumulative!K228)</f>
        <v>0</v>
      </c>
      <c r="M228" s="32">
        <f>INDEX(Attendance!$L$6:$BN$6,E228)</f>
        <v>0</v>
      </c>
      <c r="N228" s="29">
        <f>INDEX(Attendance!$L$6:$BN$6,H228)</f>
        <v>0</v>
      </c>
      <c r="O228" s="29">
        <f t="shared" si="23"/>
        <v>1</v>
      </c>
      <c r="P228" s="33">
        <f t="shared" si="24"/>
        <v>0</v>
      </c>
      <c r="Q228" s="39">
        <f ca="1">IF(ISERROR(K228/'Partnership Information'!$E$6),0,K228/'Partnership Information'!$E$6)</f>
        <v>0</v>
      </c>
      <c r="R228" s="1" t="str">
        <f>IF(A228="","",IF(K228=0,"FLAG",IF('Partnership Information'!$E$6-K228&gt;='Partnership Information'!$B$13,"FLAG","")))</f>
        <v/>
      </c>
    </row>
    <row r="229" spans="1:18" x14ac:dyDescent="0.2">
      <c r="A229" t="str">
        <f>IF(ISBLANK(Attendance!A238),"",Attendance!A238)</f>
        <v/>
      </c>
      <c r="B229" t="str">
        <f>IF(ISBLANK(Attendance!B238),"",Attendance!B238)</f>
        <v/>
      </c>
      <c r="C229" s="32" t="str">
        <f>IF(ISNA(MATCH("Attended",Attendance!L238:BN238,0)),"",MATCH("Attended",Attendance!L238:BN238,0))</f>
        <v/>
      </c>
      <c r="D229" s="29" t="str">
        <f>IF(ISNA(MATCH("HalfDay",Attendance!L238:BN238,0)),"",MATCH("HalfDay",Attendance!L238:BN238,0))</f>
        <v/>
      </c>
      <c r="E229" s="29">
        <f t="shared" si="20"/>
        <v>0</v>
      </c>
      <c r="F229" s="32" t="str">
        <f>IF(ISNA(LOOKUP(2,1/(Attendance!L238:BN238="Attended"),Attendance!$L$5:$BN$5)),"",LOOKUP(2,1/(Attendance!L238:BN238="Attended"),Attendance!$L$5:$BN$5))</f>
        <v/>
      </c>
      <c r="G229" s="29" t="str">
        <f>IF(ISNA(LOOKUP(2,1/(Attendance!L238:BN238="HalfDay"),Attendance!$L$5:$BN$5)),"",LOOKUP(2,1/(Attendance!L238:BN238="HalfDay"),Attendance!$L$5:$BN$5))</f>
        <v/>
      </c>
      <c r="H229" s="29">
        <f t="shared" si="21"/>
        <v>0</v>
      </c>
      <c r="I229" s="32">
        <f>COUNTIF(Attendance!L238:BN238,"Attended")</f>
        <v>0</v>
      </c>
      <c r="J229" s="29">
        <f>COUNTIF(Attendance!L238:BN238,"HalfDay")</f>
        <v>0</v>
      </c>
      <c r="K229" s="1">
        <f t="shared" si="22"/>
        <v>0</v>
      </c>
      <c r="L229" s="1">
        <f>IF(A229="",0,'Partnership Information'!$E$6-Cumulative!K229)</f>
        <v>0</v>
      </c>
      <c r="M229" s="32">
        <f>INDEX(Attendance!$L$6:$BN$6,E229)</f>
        <v>0</v>
      </c>
      <c r="N229" s="29">
        <f>INDEX(Attendance!$L$6:$BN$6,H229)</f>
        <v>0</v>
      </c>
      <c r="O229" s="29">
        <f t="shared" si="23"/>
        <v>1</v>
      </c>
      <c r="P229" s="33">
        <f t="shared" si="24"/>
        <v>0</v>
      </c>
      <c r="Q229" s="39">
        <f ca="1">IF(ISERROR(K229/'Partnership Information'!$E$6),0,K229/'Partnership Information'!$E$6)</f>
        <v>0</v>
      </c>
      <c r="R229" s="1" t="str">
        <f>IF(A229="","",IF(K229=0,"FLAG",IF('Partnership Information'!$E$6-K229&gt;='Partnership Information'!$B$13,"FLAG","")))</f>
        <v/>
      </c>
    </row>
    <row r="230" spans="1:18" x14ac:dyDescent="0.2">
      <c r="A230" t="str">
        <f>IF(ISBLANK(Attendance!A239),"",Attendance!A239)</f>
        <v/>
      </c>
      <c r="B230" t="str">
        <f>IF(ISBLANK(Attendance!B239),"",Attendance!B239)</f>
        <v/>
      </c>
      <c r="C230" s="32" t="str">
        <f>IF(ISNA(MATCH("Attended",Attendance!L239:BN239,0)),"",MATCH("Attended",Attendance!L239:BN239,0))</f>
        <v/>
      </c>
      <c r="D230" s="29" t="str">
        <f>IF(ISNA(MATCH("HalfDay",Attendance!L239:BN239,0)),"",MATCH("HalfDay",Attendance!L239:BN239,0))</f>
        <v/>
      </c>
      <c r="E230" s="29">
        <f t="shared" si="20"/>
        <v>0</v>
      </c>
      <c r="F230" s="32" t="str">
        <f>IF(ISNA(LOOKUP(2,1/(Attendance!L239:BN239="Attended"),Attendance!$L$5:$BN$5)),"",LOOKUP(2,1/(Attendance!L239:BN239="Attended"),Attendance!$L$5:$BN$5))</f>
        <v/>
      </c>
      <c r="G230" s="29" t="str">
        <f>IF(ISNA(LOOKUP(2,1/(Attendance!L239:BN239="HalfDay"),Attendance!$L$5:$BN$5)),"",LOOKUP(2,1/(Attendance!L239:BN239="HalfDay"),Attendance!$L$5:$BN$5))</f>
        <v/>
      </c>
      <c r="H230" s="29">
        <f t="shared" si="21"/>
        <v>0</v>
      </c>
      <c r="I230" s="32">
        <f>COUNTIF(Attendance!L239:BN239,"Attended")</f>
        <v>0</v>
      </c>
      <c r="J230" s="29">
        <f>COUNTIF(Attendance!L239:BN239,"HalfDay")</f>
        <v>0</v>
      </c>
      <c r="K230" s="1">
        <f t="shared" si="22"/>
        <v>0</v>
      </c>
      <c r="L230" s="1">
        <f>IF(A230="",0,'Partnership Information'!$E$6-Cumulative!K230)</f>
        <v>0</v>
      </c>
      <c r="M230" s="32">
        <f>INDEX(Attendance!$L$6:$BN$6,E230)</f>
        <v>0</v>
      </c>
      <c r="N230" s="29">
        <f>INDEX(Attendance!$L$6:$BN$6,H230)</f>
        <v>0</v>
      </c>
      <c r="O230" s="29">
        <f t="shared" si="23"/>
        <v>1</v>
      </c>
      <c r="P230" s="33">
        <f t="shared" si="24"/>
        <v>0</v>
      </c>
      <c r="Q230" s="39">
        <f ca="1">IF(ISERROR(K230/'Partnership Information'!$E$6),0,K230/'Partnership Information'!$E$6)</f>
        <v>0</v>
      </c>
      <c r="R230" s="1" t="str">
        <f>IF(A230="","",IF(K230=0,"FLAG",IF('Partnership Information'!$E$6-K230&gt;='Partnership Information'!$B$13,"FLAG","")))</f>
        <v/>
      </c>
    </row>
    <row r="231" spans="1:18" x14ac:dyDescent="0.2">
      <c r="A231" t="str">
        <f>IF(ISBLANK(Attendance!A240),"",Attendance!A240)</f>
        <v/>
      </c>
      <c r="B231" t="str">
        <f>IF(ISBLANK(Attendance!B240),"",Attendance!B240)</f>
        <v/>
      </c>
      <c r="C231" s="32" t="str">
        <f>IF(ISNA(MATCH("Attended",Attendance!L240:BN240,0)),"",MATCH("Attended",Attendance!L240:BN240,0))</f>
        <v/>
      </c>
      <c r="D231" s="29" t="str">
        <f>IF(ISNA(MATCH("HalfDay",Attendance!L240:BN240,0)),"",MATCH("HalfDay",Attendance!L240:BN240,0))</f>
        <v/>
      </c>
      <c r="E231" s="29">
        <f t="shared" si="20"/>
        <v>0</v>
      </c>
      <c r="F231" s="32" t="str">
        <f>IF(ISNA(LOOKUP(2,1/(Attendance!L240:BN240="Attended"),Attendance!$L$5:$BN$5)),"",LOOKUP(2,1/(Attendance!L240:BN240="Attended"),Attendance!$L$5:$BN$5))</f>
        <v/>
      </c>
      <c r="G231" s="29" t="str">
        <f>IF(ISNA(LOOKUP(2,1/(Attendance!L240:BN240="HalfDay"),Attendance!$L$5:$BN$5)),"",LOOKUP(2,1/(Attendance!L240:BN240="HalfDay"),Attendance!$L$5:$BN$5))</f>
        <v/>
      </c>
      <c r="H231" s="29">
        <f t="shared" si="21"/>
        <v>0</v>
      </c>
      <c r="I231" s="32">
        <f>COUNTIF(Attendance!L240:BN240,"Attended")</f>
        <v>0</v>
      </c>
      <c r="J231" s="29">
        <f>COUNTIF(Attendance!L240:BN240,"HalfDay")</f>
        <v>0</v>
      </c>
      <c r="K231" s="1">
        <f t="shared" si="22"/>
        <v>0</v>
      </c>
      <c r="L231" s="1">
        <f>IF(A231="",0,'Partnership Information'!$E$6-Cumulative!K231)</f>
        <v>0</v>
      </c>
      <c r="M231" s="32">
        <f>INDEX(Attendance!$L$6:$BN$6,E231)</f>
        <v>0</v>
      </c>
      <c r="N231" s="29">
        <f>INDEX(Attendance!$L$6:$BN$6,H231)</f>
        <v>0</v>
      </c>
      <c r="O231" s="29">
        <f t="shared" si="23"/>
        <v>1</v>
      </c>
      <c r="P231" s="33">
        <f t="shared" si="24"/>
        <v>0</v>
      </c>
      <c r="Q231" s="39">
        <f ca="1">IF(ISERROR(K231/'Partnership Information'!$E$6),0,K231/'Partnership Information'!$E$6)</f>
        <v>0</v>
      </c>
      <c r="R231" s="1" t="str">
        <f>IF(A231="","",IF(K231=0,"FLAG",IF('Partnership Information'!$E$6-K231&gt;='Partnership Information'!$B$13,"FLAG","")))</f>
        <v/>
      </c>
    </row>
    <row r="232" spans="1:18" x14ac:dyDescent="0.2">
      <c r="A232" t="str">
        <f>IF(ISBLANK(Attendance!A241),"",Attendance!A241)</f>
        <v/>
      </c>
      <c r="B232" t="str">
        <f>IF(ISBLANK(Attendance!B241),"",Attendance!B241)</f>
        <v/>
      </c>
      <c r="C232" s="32" t="str">
        <f>IF(ISNA(MATCH("Attended",Attendance!L241:BN241,0)),"",MATCH("Attended",Attendance!L241:BN241,0))</f>
        <v/>
      </c>
      <c r="D232" s="29" t="str">
        <f>IF(ISNA(MATCH("HalfDay",Attendance!L241:BN241,0)),"",MATCH("HalfDay",Attendance!L241:BN241,0))</f>
        <v/>
      </c>
      <c r="E232" s="29">
        <f t="shared" si="20"/>
        <v>0</v>
      </c>
      <c r="F232" s="32" t="str">
        <f>IF(ISNA(LOOKUP(2,1/(Attendance!L241:BN241="Attended"),Attendance!$L$5:$BN$5)),"",LOOKUP(2,1/(Attendance!L241:BN241="Attended"),Attendance!$L$5:$BN$5))</f>
        <v/>
      </c>
      <c r="G232" s="29" t="str">
        <f>IF(ISNA(LOOKUP(2,1/(Attendance!L241:BN241="HalfDay"),Attendance!$L$5:$BN$5)),"",LOOKUP(2,1/(Attendance!L241:BN241="HalfDay"),Attendance!$L$5:$BN$5))</f>
        <v/>
      </c>
      <c r="H232" s="29">
        <f t="shared" si="21"/>
        <v>0</v>
      </c>
      <c r="I232" s="32">
        <f>COUNTIF(Attendance!L241:BN241,"Attended")</f>
        <v>0</v>
      </c>
      <c r="J232" s="29">
        <f>COUNTIF(Attendance!L241:BN241,"HalfDay")</f>
        <v>0</v>
      </c>
      <c r="K232" s="1">
        <f t="shared" si="22"/>
        <v>0</v>
      </c>
      <c r="L232" s="1">
        <f>IF(A232="",0,'Partnership Information'!$E$6-Cumulative!K232)</f>
        <v>0</v>
      </c>
      <c r="M232" s="32">
        <f>INDEX(Attendance!$L$6:$BN$6,E232)</f>
        <v>0</v>
      </c>
      <c r="N232" s="29">
        <f>INDEX(Attendance!$L$6:$BN$6,H232)</f>
        <v>0</v>
      </c>
      <c r="O232" s="29">
        <f t="shared" si="23"/>
        <v>1</v>
      </c>
      <c r="P232" s="33">
        <f t="shared" si="24"/>
        <v>0</v>
      </c>
      <c r="Q232" s="39">
        <f ca="1">IF(ISERROR(K232/'Partnership Information'!$E$6),0,K232/'Partnership Information'!$E$6)</f>
        <v>0</v>
      </c>
      <c r="R232" s="1" t="str">
        <f>IF(A232="","",IF(K232=0,"FLAG",IF('Partnership Information'!$E$6-K232&gt;='Partnership Information'!$B$13,"FLAG","")))</f>
        <v/>
      </c>
    </row>
    <row r="233" spans="1:18" x14ac:dyDescent="0.2">
      <c r="A233" t="str">
        <f>IF(ISBLANK(Attendance!A242),"",Attendance!A242)</f>
        <v/>
      </c>
      <c r="B233" t="str">
        <f>IF(ISBLANK(Attendance!B242),"",Attendance!B242)</f>
        <v/>
      </c>
      <c r="C233" s="32" t="str">
        <f>IF(ISNA(MATCH("Attended",Attendance!L242:BN242,0)),"",MATCH("Attended",Attendance!L242:BN242,0))</f>
        <v/>
      </c>
      <c r="D233" s="29" t="str">
        <f>IF(ISNA(MATCH("HalfDay",Attendance!L242:BN242,0)),"",MATCH("HalfDay",Attendance!L242:BN242,0))</f>
        <v/>
      </c>
      <c r="E233" s="29">
        <f t="shared" si="20"/>
        <v>0</v>
      </c>
      <c r="F233" s="32" t="str">
        <f>IF(ISNA(LOOKUP(2,1/(Attendance!L242:BN242="Attended"),Attendance!$L$5:$BN$5)),"",LOOKUP(2,1/(Attendance!L242:BN242="Attended"),Attendance!$L$5:$BN$5))</f>
        <v/>
      </c>
      <c r="G233" s="29" t="str">
        <f>IF(ISNA(LOOKUP(2,1/(Attendance!L242:BN242="HalfDay"),Attendance!$L$5:$BN$5)),"",LOOKUP(2,1/(Attendance!L242:BN242="HalfDay"),Attendance!$L$5:$BN$5))</f>
        <v/>
      </c>
      <c r="H233" s="29">
        <f t="shared" si="21"/>
        <v>0</v>
      </c>
      <c r="I233" s="32">
        <f>COUNTIF(Attendance!L242:BN242,"Attended")</f>
        <v>0</v>
      </c>
      <c r="J233" s="29">
        <f>COUNTIF(Attendance!L242:BN242,"HalfDay")</f>
        <v>0</v>
      </c>
      <c r="K233" s="1">
        <f t="shared" si="22"/>
        <v>0</v>
      </c>
      <c r="L233" s="1">
        <f>IF(A233="",0,'Partnership Information'!$E$6-Cumulative!K233)</f>
        <v>0</v>
      </c>
      <c r="M233" s="32">
        <f>INDEX(Attendance!$L$6:$BN$6,E233)</f>
        <v>0</v>
      </c>
      <c r="N233" s="29">
        <f>INDEX(Attendance!$L$6:$BN$6,H233)</f>
        <v>0</v>
      </c>
      <c r="O233" s="29">
        <f t="shared" si="23"/>
        <v>1</v>
      </c>
      <c r="P233" s="33">
        <f t="shared" si="24"/>
        <v>0</v>
      </c>
      <c r="Q233" s="39">
        <f ca="1">IF(ISERROR(K233/'Partnership Information'!$E$6),0,K233/'Partnership Information'!$E$6)</f>
        <v>0</v>
      </c>
      <c r="R233" s="1" t="str">
        <f>IF(A233="","",IF(K233=0,"FLAG",IF('Partnership Information'!$E$6-K233&gt;='Partnership Information'!$B$13,"FLAG","")))</f>
        <v/>
      </c>
    </row>
    <row r="234" spans="1:18" x14ac:dyDescent="0.2">
      <c r="A234" t="str">
        <f>IF(ISBLANK(Attendance!A243),"",Attendance!A243)</f>
        <v/>
      </c>
      <c r="B234" t="str">
        <f>IF(ISBLANK(Attendance!B243),"",Attendance!B243)</f>
        <v/>
      </c>
      <c r="C234" s="32" t="str">
        <f>IF(ISNA(MATCH("Attended",Attendance!L243:BN243,0)),"",MATCH("Attended",Attendance!L243:BN243,0))</f>
        <v/>
      </c>
      <c r="D234" s="29" t="str">
        <f>IF(ISNA(MATCH("HalfDay",Attendance!L243:BN243,0)),"",MATCH("HalfDay",Attendance!L243:BN243,0))</f>
        <v/>
      </c>
      <c r="E234" s="29">
        <f t="shared" si="20"/>
        <v>0</v>
      </c>
      <c r="F234" s="32" t="str">
        <f>IF(ISNA(LOOKUP(2,1/(Attendance!L243:BN243="Attended"),Attendance!$L$5:$BN$5)),"",LOOKUP(2,1/(Attendance!L243:BN243="Attended"),Attendance!$L$5:$BN$5))</f>
        <v/>
      </c>
      <c r="G234" s="29" t="str">
        <f>IF(ISNA(LOOKUP(2,1/(Attendance!L243:BN243="HalfDay"),Attendance!$L$5:$BN$5)),"",LOOKUP(2,1/(Attendance!L243:BN243="HalfDay"),Attendance!$L$5:$BN$5))</f>
        <v/>
      </c>
      <c r="H234" s="29">
        <f t="shared" si="21"/>
        <v>0</v>
      </c>
      <c r="I234" s="32">
        <f>COUNTIF(Attendance!L243:BN243,"Attended")</f>
        <v>0</v>
      </c>
      <c r="J234" s="29">
        <f>COUNTIF(Attendance!L243:BN243,"HalfDay")</f>
        <v>0</v>
      </c>
      <c r="K234" s="1">
        <f t="shared" si="22"/>
        <v>0</v>
      </c>
      <c r="L234" s="1">
        <f>IF(A234="",0,'Partnership Information'!$E$6-Cumulative!K234)</f>
        <v>0</v>
      </c>
      <c r="M234" s="32">
        <f>INDEX(Attendance!$L$6:$BN$6,E234)</f>
        <v>0</v>
      </c>
      <c r="N234" s="29">
        <f>INDEX(Attendance!$L$6:$BN$6,H234)</f>
        <v>0</v>
      </c>
      <c r="O234" s="29">
        <f t="shared" si="23"/>
        <v>1</v>
      </c>
      <c r="P234" s="33">
        <f t="shared" si="24"/>
        <v>0</v>
      </c>
      <c r="Q234" s="39">
        <f ca="1">IF(ISERROR(K234/'Partnership Information'!$E$6),0,K234/'Partnership Information'!$E$6)</f>
        <v>0</v>
      </c>
      <c r="R234" s="1" t="str">
        <f>IF(A234="","",IF(K234=0,"FLAG",IF('Partnership Information'!$E$6-K234&gt;='Partnership Information'!$B$13,"FLAG","")))</f>
        <v/>
      </c>
    </row>
    <row r="235" spans="1:18" x14ac:dyDescent="0.2">
      <c r="A235" t="str">
        <f>IF(ISBLANK(Attendance!A244),"",Attendance!A244)</f>
        <v/>
      </c>
      <c r="B235" t="str">
        <f>IF(ISBLANK(Attendance!B244),"",Attendance!B244)</f>
        <v/>
      </c>
      <c r="C235" s="32" t="str">
        <f>IF(ISNA(MATCH("Attended",Attendance!L244:BN244,0)),"",MATCH("Attended",Attendance!L244:BN244,0))</f>
        <v/>
      </c>
      <c r="D235" s="29" t="str">
        <f>IF(ISNA(MATCH("HalfDay",Attendance!L244:BN244,0)),"",MATCH("HalfDay",Attendance!L244:BN244,0))</f>
        <v/>
      </c>
      <c r="E235" s="29">
        <f t="shared" si="20"/>
        <v>0</v>
      </c>
      <c r="F235" s="32" t="str">
        <f>IF(ISNA(LOOKUP(2,1/(Attendance!L244:BN244="Attended"),Attendance!$L$5:$BN$5)),"",LOOKUP(2,1/(Attendance!L244:BN244="Attended"),Attendance!$L$5:$BN$5))</f>
        <v/>
      </c>
      <c r="G235" s="29" t="str">
        <f>IF(ISNA(LOOKUP(2,1/(Attendance!L244:BN244="HalfDay"),Attendance!$L$5:$BN$5)),"",LOOKUP(2,1/(Attendance!L244:BN244="HalfDay"),Attendance!$L$5:$BN$5))</f>
        <v/>
      </c>
      <c r="H235" s="29">
        <f t="shared" si="21"/>
        <v>0</v>
      </c>
      <c r="I235" s="32">
        <f>COUNTIF(Attendance!L244:BN244,"Attended")</f>
        <v>0</v>
      </c>
      <c r="J235" s="29">
        <f>COUNTIF(Attendance!L244:BN244,"HalfDay")</f>
        <v>0</v>
      </c>
      <c r="K235" s="1">
        <f t="shared" si="22"/>
        <v>0</v>
      </c>
      <c r="L235" s="1">
        <f>IF(A235="",0,'Partnership Information'!$E$6-Cumulative!K235)</f>
        <v>0</v>
      </c>
      <c r="M235" s="32">
        <f>INDEX(Attendance!$L$6:$BN$6,E235)</f>
        <v>0</v>
      </c>
      <c r="N235" s="29">
        <f>INDEX(Attendance!$L$6:$BN$6,H235)</f>
        <v>0</v>
      </c>
      <c r="O235" s="29">
        <f t="shared" si="23"/>
        <v>1</v>
      </c>
      <c r="P235" s="33">
        <f t="shared" si="24"/>
        <v>0</v>
      </c>
      <c r="Q235" s="39">
        <f ca="1">IF(ISERROR(K235/'Partnership Information'!$E$6),0,K235/'Partnership Information'!$E$6)</f>
        <v>0</v>
      </c>
      <c r="R235" s="1" t="str">
        <f>IF(A235="","",IF(K235=0,"FLAG",IF('Partnership Information'!$E$6-K235&gt;='Partnership Information'!$B$13,"FLAG","")))</f>
        <v/>
      </c>
    </row>
    <row r="236" spans="1:18" x14ac:dyDescent="0.2">
      <c r="A236" t="str">
        <f>IF(ISBLANK(Attendance!A245),"",Attendance!A245)</f>
        <v/>
      </c>
      <c r="B236" t="str">
        <f>IF(ISBLANK(Attendance!B245),"",Attendance!B245)</f>
        <v/>
      </c>
      <c r="C236" s="32" t="str">
        <f>IF(ISNA(MATCH("Attended",Attendance!L245:BN245,0)),"",MATCH("Attended",Attendance!L245:BN245,0))</f>
        <v/>
      </c>
      <c r="D236" s="29" t="str">
        <f>IF(ISNA(MATCH("HalfDay",Attendance!L245:BN245,0)),"",MATCH("HalfDay",Attendance!L245:BN245,0))</f>
        <v/>
      </c>
      <c r="E236" s="29">
        <f t="shared" si="20"/>
        <v>0</v>
      </c>
      <c r="F236" s="32" t="str">
        <f>IF(ISNA(LOOKUP(2,1/(Attendance!L245:BN245="Attended"),Attendance!$L$5:$BN$5)),"",LOOKUP(2,1/(Attendance!L245:BN245="Attended"),Attendance!$L$5:$BN$5))</f>
        <v/>
      </c>
      <c r="G236" s="29" t="str">
        <f>IF(ISNA(LOOKUP(2,1/(Attendance!L245:BN245="HalfDay"),Attendance!$L$5:$BN$5)),"",LOOKUP(2,1/(Attendance!L245:BN245="HalfDay"),Attendance!$L$5:$BN$5))</f>
        <v/>
      </c>
      <c r="H236" s="29">
        <f t="shared" si="21"/>
        <v>0</v>
      </c>
      <c r="I236" s="32">
        <f>COUNTIF(Attendance!L245:BN245,"Attended")</f>
        <v>0</v>
      </c>
      <c r="J236" s="29">
        <f>COUNTIF(Attendance!L245:BN245,"HalfDay")</f>
        <v>0</v>
      </c>
      <c r="K236" s="1">
        <f t="shared" si="22"/>
        <v>0</v>
      </c>
      <c r="L236" s="1">
        <f>IF(A236="",0,'Partnership Information'!$E$6-Cumulative!K236)</f>
        <v>0</v>
      </c>
      <c r="M236" s="32">
        <f>INDEX(Attendance!$L$6:$BN$6,E236)</f>
        <v>0</v>
      </c>
      <c r="N236" s="29">
        <f>INDEX(Attendance!$L$6:$BN$6,H236)</f>
        <v>0</v>
      </c>
      <c r="O236" s="29">
        <f t="shared" si="23"/>
        <v>1</v>
      </c>
      <c r="P236" s="33">
        <f t="shared" si="24"/>
        <v>0</v>
      </c>
      <c r="Q236" s="39">
        <f ca="1">IF(ISERROR(K236/'Partnership Information'!$E$6),0,K236/'Partnership Information'!$E$6)</f>
        <v>0</v>
      </c>
      <c r="R236" s="1" t="str">
        <f>IF(A236="","",IF(K236=0,"FLAG",IF('Partnership Information'!$E$6-K236&gt;='Partnership Information'!$B$13,"FLAG","")))</f>
        <v/>
      </c>
    </row>
    <row r="237" spans="1:18" x14ac:dyDescent="0.2">
      <c r="A237" t="str">
        <f>IF(ISBLANK(Attendance!A246),"",Attendance!A246)</f>
        <v/>
      </c>
      <c r="B237" t="str">
        <f>IF(ISBLANK(Attendance!B246),"",Attendance!B246)</f>
        <v/>
      </c>
      <c r="C237" s="32" t="str">
        <f>IF(ISNA(MATCH("Attended",Attendance!L246:BN246,0)),"",MATCH("Attended",Attendance!L246:BN246,0))</f>
        <v/>
      </c>
      <c r="D237" s="29" t="str">
        <f>IF(ISNA(MATCH("HalfDay",Attendance!L246:BN246,0)),"",MATCH("HalfDay",Attendance!L246:BN246,0))</f>
        <v/>
      </c>
      <c r="E237" s="29">
        <f t="shared" si="20"/>
        <v>0</v>
      </c>
      <c r="F237" s="32" t="str">
        <f>IF(ISNA(LOOKUP(2,1/(Attendance!L246:BN246="Attended"),Attendance!$L$5:$BN$5)),"",LOOKUP(2,1/(Attendance!L246:BN246="Attended"),Attendance!$L$5:$BN$5))</f>
        <v/>
      </c>
      <c r="G237" s="29" t="str">
        <f>IF(ISNA(LOOKUP(2,1/(Attendance!L246:BN246="HalfDay"),Attendance!$L$5:$BN$5)),"",LOOKUP(2,1/(Attendance!L246:BN246="HalfDay"),Attendance!$L$5:$BN$5))</f>
        <v/>
      </c>
      <c r="H237" s="29">
        <f t="shared" si="21"/>
        <v>0</v>
      </c>
      <c r="I237" s="32">
        <f>COUNTIF(Attendance!L246:BN246,"Attended")</f>
        <v>0</v>
      </c>
      <c r="J237" s="29">
        <f>COUNTIF(Attendance!L246:BN246,"HalfDay")</f>
        <v>0</v>
      </c>
      <c r="K237" s="1">
        <f t="shared" si="22"/>
        <v>0</v>
      </c>
      <c r="L237" s="1">
        <f>IF(A237="",0,'Partnership Information'!$E$6-Cumulative!K237)</f>
        <v>0</v>
      </c>
      <c r="M237" s="32">
        <f>INDEX(Attendance!$L$6:$BN$6,E237)</f>
        <v>0</v>
      </c>
      <c r="N237" s="29">
        <f>INDEX(Attendance!$L$6:$BN$6,H237)</f>
        <v>0</v>
      </c>
      <c r="O237" s="29">
        <f t="shared" si="23"/>
        <v>1</v>
      </c>
      <c r="P237" s="33">
        <f t="shared" si="24"/>
        <v>0</v>
      </c>
      <c r="Q237" s="39">
        <f ca="1">IF(ISERROR(K237/'Partnership Information'!$E$6),0,K237/'Partnership Information'!$E$6)</f>
        <v>0</v>
      </c>
      <c r="R237" s="1" t="str">
        <f>IF(A237="","",IF(K237=0,"FLAG",IF('Partnership Information'!$E$6-K237&gt;='Partnership Information'!$B$13,"FLAG","")))</f>
        <v/>
      </c>
    </row>
    <row r="238" spans="1:18" x14ac:dyDescent="0.2">
      <c r="A238" t="str">
        <f>IF(ISBLANK(Attendance!A247),"",Attendance!A247)</f>
        <v/>
      </c>
      <c r="B238" t="str">
        <f>IF(ISBLANK(Attendance!B247),"",Attendance!B247)</f>
        <v/>
      </c>
      <c r="C238" s="32" t="str">
        <f>IF(ISNA(MATCH("Attended",Attendance!L247:BN247,0)),"",MATCH("Attended",Attendance!L247:BN247,0))</f>
        <v/>
      </c>
      <c r="D238" s="29" t="str">
        <f>IF(ISNA(MATCH("HalfDay",Attendance!L247:BN247,0)),"",MATCH("HalfDay",Attendance!L247:BN247,0))</f>
        <v/>
      </c>
      <c r="E238" s="29">
        <f t="shared" si="20"/>
        <v>0</v>
      </c>
      <c r="F238" s="32" t="str">
        <f>IF(ISNA(LOOKUP(2,1/(Attendance!L247:BN247="Attended"),Attendance!$L$5:$BN$5)),"",LOOKUP(2,1/(Attendance!L247:BN247="Attended"),Attendance!$L$5:$BN$5))</f>
        <v/>
      </c>
      <c r="G238" s="29" t="str">
        <f>IF(ISNA(LOOKUP(2,1/(Attendance!L247:BN247="HalfDay"),Attendance!$L$5:$BN$5)),"",LOOKUP(2,1/(Attendance!L247:BN247="HalfDay"),Attendance!$L$5:$BN$5))</f>
        <v/>
      </c>
      <c r="H238" s="29">
        <f t="shared" si="21"/>
        <v>0</v>
      </c>
      <c r="I238" s="32">
        <f>COUNTIF(Attendance!L247:BN247,"Attended")</f>
        <v>0</v>
      </c>
      <c r="J238" s="29">
        <f>COUNTIF(Attendance!L247:BN247,"HalfDay")</f>
        <v>0</v>
      </c>
      <c r="K238" s="1">
        <f t="shared" si="22"/>
        <v>0</v>
      </c>
      <c r="L238" s="1">
        <f>IF(A238="",0,'Partnership Information'!$E$6-Cumulative!K238)</f>
        <v>0</v>
      </c>
      <c r="M238" s="32">
        <f>INDEX(Attendance!$L$6:$BN$6,E238)</f>
        <v>0</v>
      </c>
      <c r="N238" s="29">
        <f>INDEX(Attendance!$L$6:$BN$6,H238)</f>
        <v>0</v>
      </c>
      <c r="O238" s="29">
        <f t="shared" si="23"/>
        <v>1</v>
      </c>
      <c r="P238" s="33">
        <f t="shared" si="24"/>
        <v>0</v>
      </c>
      <c r="Q238" s="39">
        <f ca="1">IF(ISERROR(K238/'Partnership Information'!$E$6),0,K238/'Partnership Information'!$E$6)</f>
        <v>0</v>
      </c>
      <c r="R238" s="1" t="str">
        <f>IF(A238="","",IF(K238=0,"FLAG",IF('Partnership Information'!$E$6-K238&gt;='Partnership Information'!$B$13,"FLAG","")))</f>
        <v/>
      </c>
    </row>
    <row r="239" spans="1:18" x14ac:dyDescent="0.2">
      <c r="A239" t="str">
        <f>IF(ISBLANK(Attendance!A248),"",Attendance!A248)</f>
        <v/>
      </c>
      <c r="B239" t="str">
        <f>IF(ISBLANK(Attendance!B248),"",Attendance!B248)</f>
        <v/>
      </c>
      <c r="C239" s="32" t="str">
        <f>IF(ISNA(MATCH("Attended",Attendance!L248:BN248,0)),"",MATCH("Attended",Attendance!L248:BN248,0))</f>
        <v/>
      </c>
      <c r="D239" s="29" t="str">
        <f>IF(ISNA(MATCH("HalfDay",Attendance!L248:BN248,0)),"",MATCH("HalfDay",Attendance!L248:BN248,0))</f>
        <v/>
      </c>
      <c r="E239" s="29">
        <f t="shared" si="20"/>
        <v>0</v>
      </c>
      <c r="F239" s="32" t="str">
        <f>IF(ISNA(LOOKUP(2,1/(Attendance!L248:BN248="Attended"),Attendance!$L$5:$BN$5)),"",LOOKUP(2,1/(Attendance!L248:BN248="Attended"),Attendance!$L$5:$BN$5))</f>
        <v/>
      </c>
      <c r="G239" s="29" t="str">
        <f>IF(ISNA(LOOKUP(2,1/(Attendance!L248:BN248="HalfDay"),Attendance!$L$5:$BN$5)),"",LOOKUP(2,1/(Attendance!L248:BN248="HalfDay"),Attendance!$L$5:$BN$5))</f>
        <v/>
      </c>
      <c r="H239" s="29">
        <f t="shared" si="21"/>
        <v>0</v>
      </c>
      <c r="I239" s="32">
        <f>COUNTIF(Attendance!L248:BN248,"Attended")</f>
        <v>0</v>
      </c>
      <c r="J239" s="29">
        <f>COUNTIF(Attendance!L248:BN248,"HalfDay")</f>
        <v>0</v>
      </c>
      <c r="K239" s="1">
        <f t="shared" si="22"/>
        <v>0</v>
      </c>
      <c r="L239" s="1">
        <f>IF(A239="",0,'Partnership Information'!$E$6-Cumulative!K239)</f>
        <v>0</v>
      </c>
      <c r="M239" s="32">
        <f>INDEX(Attendance!$L$6:$BN$6,E239)</f>
        <v>0</v>
      </c>
      <c r="N239" s="29">
        <f>INDEX(Attendance!$L$6:$BN$6,H239)</f>
        <v>0</v>
      </c>
      <c r="O239" s="29">
        <f t="shared" si="23"/>
        <v>1</v>
      </c>
      <c r="P239" s="33">
        <f t="shared" si="24"/>
        <v>0</v>
      </c>
      <c r="Q239" s="39">
        <f ca="1">IF(ISERROR(K239/'Partnership Information'!$E$6),0,K239/'Partnership Information'!$E$6)</f>
        <v>0</v>
      </c>
      <c r="R239" s="1" t="str">
        <f>IF(A239="","",IF(K239=0,"FLAG",IF('Partnership Information'!$E$6-K239&gt;='Partnership Information'!$B$13,"FLAG","")))</f>
        <v/>
      </c>
    </row>
    <row r="240" spans="1:18" x14ac:dyDescent="0.2">
      <c r="A240" t="str">
        <f>IF(ISBLANK(Attendance!A249),"",Attendance!A249)</f>
        <v/>
      </c>
      <c r="B240" t="str">
        <f>IF(ISBLANK(Attendance!B249),"",Attendance!B249)</f>
        <v/>
      </c>
      <c r="C240" s="32" t="str">
        <f>IF(ISNA(MATCH("Attended",Attendance!L249:BN249,0)),"",MATCH("Attended",Attendance!L249:BN249,0))</f>
        <v/>
      </c>
      <c r="D240" s="29" t="str">
        <f>IF(ISNA(MATCH("HalfDay",Attendance!L249:BN249,0)),"",MATCH("HalfDay",Attendance!L249:BN249,0))</f>
        <v/>
      </c>
      <c r="E240" s="29">
        <f t="shared" si="20"/>
        <v>0</v>
      </c>
      <c r="F240" s="32" t="str">
        <f>IF(ISNA(LOOKUP(2,1/(Attendance!L249:BN249="Attended"),Attendance!$L$5:$BN$5)),"",LOOKUP(2,1/(Attendance!L249:BN249="Attended"),Attendance!$L$5:$BN$5))</f>
        <v/>
      </c>
      <c r="G240" s="29" t="str">
        <f>IF(ISNA(LOOKUP(2,1/(Attendance!L249:BN249="HalfDay"),Attendance!$L$5:$BN$5)),"",LOOKUP(2,1/(Attendance!L249:BN249="HalfDay"),Attendance!$L$5:$BN$5))</f>
        <v/>
      </c>
      <c r="H240" s="29">
        <f t="shared" si="21"/>
        <v>0</v>
      </c>
      <c r="I240" s="32">
        <f>COUNTIF(Attendance!L249:BN249,"Attended")</f>
        <v>0</v>
      </c>
      <c r="J240" s="29">
        <f>COUNTIF(Attendance!L249:BN249,"HalfDay")</f>
        <v>0</v>
      </c>
      <c r="K240" s="1">
        <f t="shared" si="22"/>
        <v>0</v>
      </c>
      <c r="L240" s="1">
        <f>IF(A240="",0,'Partnership Information'!$E$6-Cumulative!K240)</f>
        <v>0</v>
      </c>
      <c r="M240" s="32">
        <f>INDEX(Attendance!$L$6:$BN$6,E240)</f>
        <v>0</v>
      </c>
      <c r="N240" s="29">
        <f>INDEX(Attendance!$L$6:$BN$6,H240)</f>
        <v>0</v>
      </c>
      <c r="O240" s="29">
        <f t="shared" si="23"/>
        <v>1</v>
      </c>
      <c r="P240" s="33">
        <f t="shared" si="24"/>
        <v>0</v>
      </c>
      <c r="Q240" s="39">
        <f ca="1">IF(ISERROR(K240/'Partnership Information'!$E$6),0,K240/'Partnership Information'!$E$6)</f>
        <v>0</v>
      </c>
      <c r="R240" s="1" t="str">
        <f>IF(A240="","",IF(K240=0,"FLAG",IF('Partnership Information'!$E$6-K240&gt;='Partnership Information'!$B$13,"FLAG","")))</f>
        <v/>
      </c>
    </row>
    <row r="241" spans="1:18" x14ac:dyDescent="0.2">
      <c r="A241" t="str">
        <f>IF(ISBLANK(Attendance!A250),"",Attendance!A250)</f>
        <v/>
      </c>
      <c r="B241" t="str">
        <f>IF(ISBLANK(Attendance!B250),"",Attendance!B250)</f>
        <v/>
      </c>
      <c r="C241" s="32" t="str">
        <f>IF(ISNA(MATCH("Attended",Attendance!L250:BN250,0)),"",MATCH("Attended",Attendance!L250:BN250,0))</f>
        <v/>
      </c>
      <c r="D241" s="29" t="str">
        <f>IF(ISNA(MATCH("HalfDay",Attendance!L250:BN250,0)),"",MATCH("HalfDay",Attendance!L250:BN250,0))</f>
        <v/>
      </c>
      <c r="E241" s="29">
        <f t="shared" si="20"/>
        <v>0</v>
      </c>
      <c r="F241" s="32" t="str">
        <f>IF(ISNA(LOOKUP(2,1/(Attendance!L250:BN250="Attended"),Attendance!$L$5:$BN$5)),"",LOOKUP(2,1/(Attendance!L250:BN250="Attended"),Attendance!$L$5:$BN$5))</f>
        <v/>
      </c>
      <c r="G241" s="29" t="str">
        <f>IF(ISNA(LOOKUP(2,1/(Attendance!L250:BN250="HalfDay"),Attendance!$L$5:$BN$5)),"",LOOKUP(2,1/(Attendance!L250:BN250="HalfDay"),Attendance!$L$5:$BN$5))</f>
        <v/>
      </c>
      <c r="H241" s="29">
        <f t="shared" si="21"/>
        <v>0</v>
      </c>
      <c r="I241" s="32">
        <f>COUNTIF(Attendance!L250:BN250,"Attended")</f>
        <v>0</v>
      </c>
      <c r="J241" s="29">
        <f>COUNTIF(Attendance!L250:BN250,"HalfDay")</f>
        <v>0</v>
      </c>
      <c r="K241" s="1">
        <f t="shared" si="22"/>
        <v>0</v>
      </c>
      <c r="L241" s="1">
        <f>IF(A241="",0,'Partnership Information'!$E$6-Cumulative!K241)</f>
        <v>0</v>
      </c>
      <c r="M241" s="32">
        <f>INDEX(Attendance!$L$6:$BN$6,E241)</f>
        <v>0</v>
      </c>
      <c r="N241" s="29">
        <f>INDEX(Attendance!$L$6:$BN$6,H241)</f>
        <v>0</v>
      </c>
      <c r="O241" s="29">
        <f t="shared" si="23"/>
        <v>1</v>
      </c>
      <c r="P241" s="33">
        <f t="shared" si="24"/>
        <v>0</v>
      </c>
      <c r="Q241" s="39">
        <f ca="1">IF(ISERROR(K241/'Partnership Information'!$E$6),0,K241/'Partnership Information'!$E$6)</f>
        <v>0</v>
      </c>
      <c r="R241" s="1" t="str">
        <f>IF(A241="","",IF(K241=0,"FLAG",IF('Partnership Information'!$E$6-K241&gt;='Partnership Information'!$B$13,"FLAG","")))</f>
        <v/>
      </c>
    </row>
    <row r="242" spans="1:18" x14ac:dyDescent="0.2">
      <c r="A242" t="str">
        <f>IF(ISBLANK(Attendance!A251),"",Attendance!A251)</f>
        <v/>
      </c>
      <c r="B242" t="str">
        <f>IF(ISBLANK(Attendance!B251),"",Attendance!B251)</f>
        <v/>
      </c>
      <c r="C242" s="32" t="str">
        <f>IF(ISNA(MATCH("Attended",Attendance!L251:BN251,0)),"",MATCH("Attended",Attendance!L251:BN251,0))</f>
        <v/>
      </c>
      <c r="D242" s="29" t="str">
        <f>IF(ISNA(MATCH("HalfDay",Attendance!L251:BN251,0)),"",MATCH("HalfDay",Attendance!L251:BN251,0))</f>
        <v/>
      </c>
      <c r="E242" s="29">
        <f t="shared" si="20"/>
        <v>0</v>
      </c>
      <c r="F242" s="32" t="str">
        <f>IF(ISNA(LOOKUP(2,1/(Attendance!L251:BN251="Attended"),Attendance!$L$5:$BN$5)),"",LOOKUP(2,1/(Attendance!L251:BN251="Attended"),Attendance!$L$5:$BN$5))</f>
        <v/>
      </c>
      <c r="G242" s="29" t="str">
        <f>IF(ISNA(LOOKUP(2,1/(Attendance!L251:BN251="HalfDay"),Attendance!$L$5:$BN$5)),"",LOOKUP(2,1/(Attendance!L251:BN251="HalfDay"),Attendance!$L$5:$BN$5))</f>
        <v/>
      </c>
      <c r="H242" s="29">
        <f t="shared" si="21"/>
        <v>0</v>
      </c>
      <c r="I242" s="32">
        <f>COUNTIF(Attendance!L251:BN251,"Attended")</f>
        <v>0</v>
      </c>
      <c r="J242" s="29">
        <f>COUNTIF(Attendance!L251:BN251,"HalfDay")</f>
        <v>0</v>
      </c>
      <c r="K242" s="1">
        <f t="shared" si="22"/>
        <v>0</v>
      </c>
      <c r="L242" s="1">
        <f>IF(A242="",0,'Partnership Information'!$E$6-Cumulative!K242)</f>
        <v>0</v>
      </c>
      <c r="M242" s="32">
        <f>INDEX(Attendance!$L$6:$BN$6,E242)</f>
        <v>0</v>
      </c>
      <c r="N242" s="29">
        <f>INDEX(Attendance!$L$6:$BN$6,H242)</f>
        <v>0</v>
      </c>
      <c r="O242" s="29">
        <f t="shared" si="23"/>
        <v>1</v>
      </c>
      <c r="P242" s="33">
        <f t="shared" si="24"/>
        <v>0</v>
      </c>
      <c r="Q242" s="39">
        <f ca="1">IF(ISERROR(K242/'Partnership Information'!$E$6),0,K242/'Partnership Information'!$E$6)</f>
        <v>0</v>
      </c>
      <c r="R242" s="1" t="str">
        <f>IF(A242="","",IF(K242=0,"FLAG",IF('Partnership Information'!$E$6-K242&gt;='Partnership Information'!$B$13,"FLAG","")))</f>
        <v/>
      </c>
    </row>
    <row r="243" spans="1:18" x14ac:dyDescent="0.2">
      <c r="A243" t="str">
        <f>IF(ISBLANK(Attendance!A252),"",Attendance!A252)</f>
        <v/>
      </c>
      <c r="B243" t="str">
        <f>IF(ISBLANK(Attendance!B252),"",Attendance!B252)</f>
        <v/>
      </c>
      <c r="C243" s="32" t="str">
        <f>IF(ISNA(MATCH("Attended",Attendance!L252:BN252,0)),"",MATCH("Attended",Attendance!L252:BN252,0))</f>
        <v/>
      </c>
      <c r="D243" s="29" t="str">
        <f>IF(ISNA(MATCH("HalfDay",Attendance!L252:BN252,0)),"",MATCH("HalfDay",Attendance!L252:BN252,0))</f>
        <v/>
      </c>
      <c r="E243" s="29">
        <f t="shared" si="20"/>
        <v>0</v>
      </c>
      <c r="F243" s="32" t="str">
        <f>IF(ISNA(LOOKUP(2,1/(Attendance!L252:BN252="Attended"),Attendance!$L$5:$BN$5)),"",LOOKUP(2,1/(Attendance!L252:BN252="Attended"),Attendance!$L$5:$BN$5))</f>
        <v/>
      </c>
      <c r="G243" s="29" t="str">
        <f>IF(ISNA(LOOKUP(2,1/(Attendance!L252:BN252="HalfDay"),Attendance!$L$5:$BN$5)),"",LOOKUP(2,1/(Attendance!L252:BN252="HalfDay"),Attendance!$L$5:$BN$5))</f>
        <v/>
      </c>
      <c r="H243" s="29">
        <f t="shared" si="21"/>
        <v>0</v>
      </c>
      <c r="I243" s="32">
        <f>COUNTIF(Attendance!L252:BN252,"Attended")</f>
        <v>0</v>
      </c>
      <c r="J243" s="29">
        <f>COUNTIF(Attendance!L252:BN252,"HalfDay")</f>
        <v>0</v>
      </c>
      <c r="K243" s="1">
        <f t="shared" si="22"/>
        <v>0</v>
      </c>
      <c r="L243" s="1">
        <f>IF(A243="",0,'Partnership Information'!$E$6-Cumulative!K243)</f>
        <v>0</v>
      </c>
      <c r="M243" s="32">
        <f>INDEX(Attendance!$L$6:$BN$6,E243)</f>
        <v>0</v>
      </c>
      <c r="N243" s="29">
        <f>INDEX(Attendance!$L$6:$BN$6,H243)</f>
        <v>0</v>
      </c>
      <c r="O243" s="29">
        <f t="shared" si="23"/>
        <v>1</v>
      </c>
      <c r="P243" s="33">
        <f t="shared" si="24"/>
        <v>0</v>
      </c>
      <c r="Q243" s="39">
        <f ca="1">IF(ISERROR(K243/'Partnership Information'!$E$6),0,K243/'Partnership Information'!$E$6)</f>
        <v>0</v>
      </c>
      <c r="R243" s="1" t="str">
        <f>IF(A243="","",IF(K243=0,"FLAG",IF('Partnership Information'!$E$6-K243&gt;='Partnership Information'!$B$13,"FLAG","")))</f>
        <v/>
      </c>
    </row>
    <row r="244" spans="1:18" x14ac:dyDescent="0.2">
      <c r="A244" t="str">
        <f>IF(ISBLANK(Attendance!A253),"",Attendance!A253)</f>
        <v/>
      </c>
      <c r="B244" t="str">
        <f>IF(ISBLANK(Attendance!B253),"",Attendance!B253)</f>
        <v/>
      </c>
      <c r="C244" s="32" t="str">
        <f>IF(ISNA(MATCH("Attended",Attendance!L253:BN253,0)),"",MATCH("Attended",Attendance!L253:BN253,0))</f>
        <v/>
      </c>
      <c r="D244" s="29" t="str">
        <f>IF(ISNA(MATCH("HalfDay",Attendance!L253:BN253,0)),"",MATCH("HalfDay",Attendance!L253:BN253,0))</f>
        <v/>
      </c>
      <c r="E244" s="29">
        <f t="shared" si="20"/>
        <v>0</v>
      </c>
      <c r="F244" s="32" t="str">
        <f>IF(ISNA(LOOKUP(2,1/(Attendance!L253:BN253="Attended"),Attendance!$L$5:$BN$5)),"",LOOKUP(2,1/(Attendance!L253:BN253="Attended"),Attendance!$L$5:$BN$5))</f>
        <v/>
      </c>
      <c r="G244" s="29" t="str">
        <f>IF(ISNA(LOOKUP(2,1/(Attendance!L253:BN253="HalfDay"),Attendance!$L$5:$BN$5)),"",LOOKUP(2,1/(Attendance!L253:BN253="HalfDay"),Attendance!$L$5:$BN$5))</f>
        <v/>
      </c>
      <c r="H244" s="29">
        <f t="shared" si="21"/>
        <v>0</v>
      </c>
      <c r="I244" s="32">
        <f>COUNTIF(Attendance!L253:BN253,"Attended")</f>
        <v>0</v>
      </c>
      <c r="J244" s="29">
        <f>COUNTIF(Attendance!L253:BN253,"HalfDay")</f>
        <v>0</v>
      </c>
      <c r="K244" s="1">
        <f t="shared" si="22"/>
        <v>0</v>
      </c>
      <c r="L244" s="1">
        <f>IF(A244="",0,'Partnership Information'!$E$6-Cumulative!K244)</f>
        <v>0</v>
      </c>
      <c r="M244" s="32">
        <f>INDEX(Attendance!$L$6:$BN$6,E244)</f>
        <v>0</v>
      </c>
      <c r="N244" s="29">
        <f>INDEX(Attendance!$L$6:$BN$6,H244)</f>
        <v>0</v>
      </c>
      <c r="O244" s="29">
        <f t="shared" si="23"/>
        <v>1</v>
      </c>
      <c r="P244" s="33">
        <f t="shared" si="24"/>
        <v>0</v>
      </c>
      <c r="Q244" s="39">
        <f ca="1">IF(ISERROR(K244/'Partnership Information'!$E$6),0,K244/'Partnership Information'!$E$6)</f>
        <v>0</v>
      </c>
      <c r="R244" s="1" t="str">
        <f>IF(A244="","",IF(K244=0,"FLAG",IF('Partnership Information'!$E$6-K244&gt;='Partnership Information'!$B$13,"FLAG","")))</f>
        <v/>
      </c>
    </row>
    <row r="245" spans="1:18" x14ac:dyDescent="0.2">
      <c r="A245" t="str">
        <f>IF(ISBLANK(Attendance!A254),"",Attendance!A254)</f>
        <v/>
      </c>
      <c r="B245" t="str">
        <f>IF(ISBLANK(Attendance!B254),"",Attendance!B254)</f>
        <v/>
      </c>
      <c r="C245" s="32" t="str">
        <f>IF(ISNA(MATCH("Attended",Attendance!L254:BN254,0)),"",MATCH("Attended",Attendance!L254:BN254,0))</f>
        <v/>
      </c>
      <c r="D245" s="29" t="str">
        <f>IF(ISNA(MATCH("HalfDay",Attendance!L254:BN254,0)),"",MATCH("HalfDay",Attendance!L254:BN254,0))</f>
        <v/>
      </c>
      <c r="E245" s="29">
        <f t="shared" si="20"/>
        <v>0</v>
      </c>
      <c r="F245" s="32" t="str">
        <f>IF(ISNA(LOOKUP(2,1/(Attendance!L254:BN254="Attended"),Attendance!$L$5:$BN$5)),"",LOOKUP(2,1/(Attendance!L254:BN254="Attended"),Attendance!$L$5:$BN$5))</f>
        <v/>
      </c>
      <c r="G245" s="29" t="str">
        <f>IF(ISNA(LOOKUP(2,1/(Attendance!L254:BN254="HalfDay"),Attendance!$L$5:$BN$5)),"",LOOKUP(2,1/(Attendance!L254:BN254="HalfDay"),Attendance!$L$5:$BN$5))</f>
        <v/>
      </c>
      <c r="H245" s="29">
        <f t="shared" si="21"/>
        <v>0</v>
      </c>
      <c r="I245" s="32">
        <f>COUNTIF(Attendance!L254:BN254,"Attended")</f>
        <v>0</v>
      </c>
      <c r="J245" s="29">
        <f>COUNTIF(Attendance!L254:BN254,"HalfDay")</f>
        <v>0</v>
      </c>
      <c r="K245" s="1">
        <f t="shared" si="22"/>
        <v>0</v>
      </c>
      <c r="L245" s="1">
        <f>IF(A245="",0,'Partnership Information'!$E$6-Cumulative!K245)</f>
        <v>0</v>
      </c>
      <c r="M245" s="32">
        <f>INDEX(Attendance!$L$6:$BN$6,E245)</f>
        <v>0</v>
      </c>
      <c r="N245" s="29">
        <f>INDEX(Attendance!$L$6:$BN$6,H245)</f>
        <v>0</v>
      </c>
      <c r="O245" s="29">
        <f t="shared" si="23"/>
        <v>1</v>
      </c>
      <c r="P245" s="33">
        <f t="shared" si="24"/>
        <v>0</v>
      </c>
      <c r="Q245" s="39">
        <f ca="1">IF(ISERROR(K245/'Partnership Information'!$E$6),0,K245/'Partnership Information'!$E$6)</f>
        <v>0</v>
      </c>
      <c r="R245" s="1" t="str">
        <f>IF(A245="","",IF(K245=0,"FLAG",IF('Partnership Information'!$E$6-K245&gt;='Partnership Information'!$B$13,"FLAG","")))</f>
        <v/>
      </c>
    </row>
    <row r="246" spans="1:18" x14ac:dyDescent="0.2">
      <c r="A246" t="str">
        <f>IF(ISBLANK(Attendance!A255),"",Attendance!A255)</f>
        <v/>
      </c>
      <c r="B246" t="str">
        <f>IF(ISBLANK(Attendance!B255),"",Attendance!B255)</f>
        <v/>
      </c>
      <c r="C246" s="32" t="str">
        <f>IF(ISNA(MATCH("Attended",Attendance!L255:BN255,0)),"",MATCH("Attended",Attendance!L255:BN255,0))</f>
        <v/>
      </c>
      <c r="D246" s="29" t="str">
        <f>IF(ISNA(MATCH("HalfDay",Attendance!L255:BN255,0)),"",MATCH("HalfDay",Attendance!L255:BN255,0))</f>
        <v/>
      </c>
      <c r="E246" s="29">
        <f t="shared" si="20"/>
        <v>0</v>
      </c>
      <c r="F246" s="32" t="str">
        <f>IF(ISNA(LOOKUP(2,1/(Attendance!L255:BN255="Attended"),Attendance!$L$5:$BN$5)),"",LOOKUP(2,1/(Attendance!L255:BN255="Attended"),Attendance!$L$5:$BN$5))</f>
        <v/>
      </c>
      <c r="G246" s="29" t="str">
        <f>IF(ISNA(LOOKUP(2,1/(Attendance!L255:BN255="HalfDay"),Attendance!$L$5:$BN$5)),"",LOOKUP(2,1/(Attendance!L255:BN255="HalfDay"),Attendance!$L$5:$BN$5))</f>
        <v/>
      </c>
      <c r="H246" s="29">
        <f t="shared" si="21"/>
        <v>0</v>
      </c>
      <c r="I246" s="32">
        <f>COUNTIF(Attendance!L255:BN255,"Attended")</f>
        <v>0</v>
      </c>
      <c r="J246" s="29">
        <f>COUNTIF(Attendance!L255:BN255,"HalfDay")</f>
        <v>0</v>
      </c>
      <c r="K246" s="1">
        <f t="shared" si="22"/>
        <v>0</v>
      </c>
      <c r="L246" s="1">
        <f>IF(A246="",0,'Partnership Information'!$E$6-Cumulative!K246)</f>
        <v>0</v>
      </c>
      <c r="M246" s="32">
        <f>INDEX(Attendance!$L$6:$BN$6,E246)</f>
        <v>0</v>
      </c>
      <c r="N246" s="29">
        <f>INDEX(Attendance!$L$6:$BN$6,H246)</f>
        <v>0</v>
      </c>
      <c r="O246" s="29">
        <f t="shared" si="23"/>
        <v>1</v>
      </c>
      <c r="P246" s="33">
        <f t="shared" si="24"/>
        <v>0</v>
      </c>
      <c r="Q246" s="39">
        <f ca="1">IF(ISERROR(K246/'Partnership Information'!$E$6),0,K246/'Partnership Information'!$E$6)</f>
        <v>0</v>
      </c>
      <c r="R246" s="1" t="str">
        <f>IF(A246="","",IF(K246=0,"FLAG",IF('Partnership Information'!$E$6-K246&gt;='Partnership Information'!$B$13,"FLAG","")))</f>
        <v/>
      </c>
    </row>
    <row r="247" spans="1:18" x14ac:dyDescent="0.2">
      <c r="A247" t="str">
        <f>IF(ISBLANK(Attendance!A256),"",Attendance!A256)</f>
        <v/>
      </c>
      <c r="B247" t="str">
        <f>IF(ISBLANK(Attendance!B256),"",Attendance!B256)</f>
        <v/>
      </c>
      <c r="C247" s="32" t="str">
        <f>IF(ISNA(MATCH("Attended",Attendance!L256:BN256,0)),"",MATCH("Attended",Attendance!L256:BN256,0))</f>
        <v/>
      </c>
      <c r="D247" s="29" t="str">
        <f>IF(ISNA(MATCH("HalfDay",Attendance!L256:BN256,0)),"",MATCH("HalfDay",Attendance!L256:BN256,0))</f>
        <v/>
      </c>
      <c r="E247" s="29">
        <f t="shared" si="20"/>
        <v>0</v>
      </c>
      <c r="F247" s="32" t="str">
        <f>IF(ISNA(LOOKUP(2,1/(Attendance!L256:BN256="Attended"),Attendance!$L$5:$BN$5)),"",LOOKUP(2,1/(Attendance!L256:BN256="Attended"),Attendance!$L$5:$BN$5))</f>
        <v/>
      </c>
      <c r="G247" s="29" t="str">
        <f>IF(ISNA(LOOKUP(2,1/(Attendance!L256:BN256="HalfDay"),Attendance!$L$5:$BN$5)),"",LOOKUP(2,1/(Attendance!L256:BN256="HalfDay"),Attendance!$L$5:$BN$5))</f>
        <v/>
      </c>
      <c r="H247" s="29">
        <f t="shared" si="21"/>
        <v>0</v>
      </c>
      <c r="I247" s="32">
        <f>COUNTIF(Attendance!L256:BN256,"Attended")</f>
        <v>0</v>
      </c>
      <c r="J247" s="29">
        <f>COUNTIF(Attendance!L256:BN256,"HalfDay")</f>
        <v>0</v>
      </c>
      <c r="K247" s="1">
        <f t="shared" si="22"/>
        <v>0</v>
      </c>
      <c r="L247" s="1">
        <f>IF(A247="",0,'Partnership Information'!$E$6-Cumulative!K247)</f>
        <v>0</v>
      </c>
      <c r="M247" s="32">
        <f>INDEX(Attendance!$L$6:$BN$6,E247)</f>
        <v>0</v>
      </c>
      <c r="N247" s="29">
        <f>INDEX(Attendance!$L$6:$BN$6,H247)</f>
        <v>0</v>
      </c>
      <c r="O247" s="29">
        <f t="shared" si="23"/>
        <v>1</v>
      </c>
      <c r="P247" s="33">
        <f t="shared" si="24"/>
        <v>0</v>
      </c>
      <c r="Q247" s="39">
        <f ca="1">IF(ISERROR(K247/'Partnership Information'!$E$6),0,K247/'Partnership Information'!$E$6)</f>
        <v>0</v>
      </c>
      <c r="R247" s="1" t="str">
        <f>IF(A247="","",IF(K247=0,"FLAG",IF('Partnership Information'!$E$6-K247&gt;='Partnership Information'!$B$13,"FLAG","")))</f>
        <v/>
      </c>
    </row>
    <row r="248" spans="1:18" x14ac:dyDescent="0.2">
      <c r="A248" t="str">
        <f>IF(ISBLANK(Attendance!A257),"",Attendance!A257)</f>
        <v/>
      </c>
      <c r="B248" t="str">
        <f>IF(ISBLANK(Attendance!B257),"",Attendance!B257)</f>
        <v/>
      </c>
      <c r="C248" s="32" t="str">
        <f>IF(ISNA(MATCH("Attended",Attendance!L257:BN257,0)),"",MATCH("Attended",Attendance!L257:BN257,0))</f>
        <v/>
      </c>
      <c r="D248" s="29" t="str">
        <f>IF(ISNA(MATCH("HalfDay",Attendance!L257:BN257,0)),"",MATCH("HalfDay",Attendance!L257:BN257,0))</f>
        <v/>
      </c>
      <c r="E248" s="29">
        <f t="shared" si="20"/>
        <v>0</v>
      </c>
      <c r="F248" s="32" t="str">
        <f>IF(ISNA(LOOKUP(2,1/(Attendance!L257:BN257="Attended"),Attendance!$L$5:$BN$5)),"",LOOKUP(2,1/(Attendance!L257:BN257="Attended"),Attendance!$L$5:$BN$5))</f>
        <v/>
      </c>
      <c r="G248" s="29" t="str">
        <f>IF(ISNA(LOOKUP(2,1/(Attendance!L257:BN257="HalfDay"),Attendance!$L$5:$BN$5)),"",LOOKUP(2,1/(Attendance!L257:BN257="HalfDay"),Attendance!$L$5:$BN$5))</f>
        <v/>
      </c>
      <c r="H248" s="29">
        <f t="shared" si="21"/>
        <v>0</v>
      </c>
      <c r="I248" s="32">
        <f>COUNTIF(Attendance!L257:BN257,"Attended")</f>
        <v>0</v>
      </c>
      <c r="J248" s="29">
        <f>COUNTIF(Attendance!L257:BN257,"HalfDay")</f>
        <v>0</v>
      </c>
      <c r="K248" s="1">
        <f t="shared" si="22"/>
        <v>0</v>
      </c>
      <c r="L248" s="1">
        <f>IF(A248="",0,'Partnership Information'!$E$6-Cumulative!K248)</f>
        <v>0</v>
      </c>
      <c r="M248" s="32">
        <f>INDEX(Attendance!$L$6:$BN$6,E248)</f>
        <v>0</v>
      </c>
      <c r="N248" s="29">
        <f>INDEX(Attendance!$L$6:$BN$6,H248)</f>
        <v>0</v>
      </c>
      <c r="O248" s="29">
        <f t="shared" si="23"/>
        <v>1</v>
      </c>
      <c r="P248" s="33">
        <f t="shared" si="24"/>
        <v>0</v>
      </c>
      <c r="Q248" s="39">
        <f ca="1">IF(ISERROR(K248/'Partnership Information'!$E$6),0,K248/'Partnership Information'!$E$6)</f>
        <v>0</v>
      </c>
      <c r="R248" s="1" t="str">
        <f>IF(A248="","",IF(K248=0,"FLAG",IF('Partnership Information'!$E$6-K248&gt;='Partnership Information'!$B$13,"FLAG","")))</f>
        <v/>
      </c>
    </row>
    <row r="249" spans="1:18" x14ac:dyDescent="0.2">
      <c r="A249" t="str">
        <f>IF(ISBLANK(Attendance!A258),"",Attendance!A258)</f>
        <v/>
      </c>
      <c r="B249" t="str">
        <f>IF(ISBLANK(Attendance!B258),"",Attendance!B258)</f>
        <v/>
      </c>
      <c r="C249" s="32" t="str">
        <f>IF(ISNA(MATCH("Attended",Attendance!L258:BN258,0)),"",MATCH("Attended",Attendance!L258:BN258,0))</f>
        <v/>
      </c>
      <c r="D249" s="29" t="str">
        <f>IF(ISNA(MATCH("HalfDay",Attendance!L258:BN258,0)),"",MATCH("HalfDay",Attendance!L258:BN258,0))</f>
        <v/>
      </c>
      <c r="E249" s="29">
        <f t="shared" si="20"/>
        <v>0</v>
      </c>
      <c r="F249" s="32" t="str">
        <f>IF(ISNA(LOOKUP(2,1/(Attendance!L258:BN258="Attended"),Attendance!$L$5:$BN$5)),"",LOOKUP(2,1/(Attendance!L258:BN258="Attended"),Attendance!$L$5:$BN$5))</f>
        <v/>
      </c>
      <c r="G249" s="29" t="str">
        <f>IF(ISNA(LOOKUP(2,1/(Attendance!L258:BN258="HalfDay"),Attendance!$L$5:$BN$5)),"",LOOKUP(2,1/(Attendance!L258:BN258="HalfDay"),Attendance!$L$5:$BN$5))</f>
        <v/>
      </c>
      <c r="H249" s="29">
        <f t="shared" si="21"/>
        <v>0</v>
      </c>
      <c r="I249" s="32">
        <f>COUNTIF(Attendance!L258:BN258,"Attended")</f>
        <v>0</v>
      </c>
      <c r="J249" s="29">
        <f>COUNTIF(Attendance!L258:BN258,"HalfDay")</f>
        <v>0</v>
      </c>
      <c r="K249" s="1">
        <f t="shared" si="22"/>
        <v>0</v>
      </c>
      <c r="L249" s="1">
        <f>IF(A249="",0,'Partnership Information'!$E$6-Cumulative!K249)</f>
        <v>0</v>
      </c>
      <c r="M249" s="32">
        <f>INDEX(Attendance!$L$6:$BN$6,E249)</f>
        <v>0</v>
      </c>
      <c r="N249" s="29">
        <f>INDEX(Attendance!$L$6:$BN$6,H249)</f>
        <v>0</v>
      </c>
      <c r="O249" s="29">
        <f t="shared" si="23"/>
        <v>1</v>
      </c>
      <c r="P249" s="33">
        <f t="shared" si="24"/>
        <v>0</v>
      </c>
      <c r="Q249" s="39">
        <f ca="1">IF(ISERROR(K249/'Partnership Information'!$E$6),0,K249/'Partnership Information'!$E$6)</f>
        <v>0</v>
      </c>
      <c r="R249" s="1" t="str">
        <f>IF(A249="","",IF(K249=0,"FLAG",IF('Partnership Information'!$E$6-K249&gt;='Partnership Information'!$B$13,"FLAG","")))</f>
        <v/>
      </c>
    </row>
    <row r="250" spans="1:18" x14ac:dyDescent="0.2">
      <c r="A250" t="str">
        <f>IF(ISBLANK(Attendance!A259),"",Attendance!A259)</f>
        <v/>
      </c>
      <c r="B250" t="str">
        <f>IF(ISBLANK(Attendance!B259),"",Attendance!B259)</f>
        <v/>
      </c>
      <c r="C250" s="32" t="str">
        <f>IF(ISNA(MATCH("Attended",Attendance!L259:BN259,0)),"",MATCH("Attended",Attendance!L259:BN259,0))</f>
        <v/>
      </c>
      <c r="D250" s="29" t="str">
        <f>IF(ISNA(MATCH("HalfDay",Attendance!L259:BN259,0)),"",MATCH("HalfDay",Attendance!L259:BN259,0))</f>
        <v/>
      </c>
      <c r="E250" s="29">
        <f t="shared" si="20"/>
        <v>0</v>
      </c>
      <c r="F250" s="32" t="str">
        <f>IF(ISNA(LOOKUP(2,1/(Attendance!L259:BN259="Attended"),Attendance!$L$5:$BN$5)),"",LOOKUP(2,1/(Attendance!L259:BN259="Attended"),Attendance!$L$5:$BN$5))</f>
        <v/>
      </c>
      <c r="G250" s="29" t="str">
        <f>IF(ISNA(LOOKUP(2,1/(Attendance!L259:BN259="HalfDay"),Attendance!$L$5:$BN$5)),"",LOOKUP(2,1/(Attendance!L259:BN259="HalfDay"),Attendance!$L$5:$BN$5))</f>
        <v/>
      </c>
      <c r="H250" s="29">
        <f t="shared" si="21"/>
        <v>0</v>
      </c>
      <c r="I250" s="32">
        <f>COUNTIF(Attendance!L259:BN259,"Attended")</f>
        <v>0</v>
      </c>
      <c r="J250" s="29">
        <f>COUNTIF(Attendance!L259:BN259,"HalfDay")</f>
        <v>0</v>
      </c>
      <c r="K250" s="1">
        <f t="shared" si="22"/>
        <v>0</v>
      </c>
      <c r="L250" s="1">
        <f>IF(A250="",0,'Partnership Information'!$E$6-Cumulative!K250)</f>
        <v>0</v>
      </c>
      <c r="M250" s="32">
        <f>INDEX(Attendance!$L$6:$BN$6,E250)</f>
        <v>0</v>
      </c>
      <c r="N250" s="29">
        <f>INDEX(Attendance!$L$6:$BN$6,H250)</f>
        <v>0</v>
      </c>
      <c r="O250" s="29">
        <f t="shared" si="23"/>
        <v>1</v>
      </c>
      <c r="P250" s="33">
        <f t="shared" si="24"/>
        <v>0</v>
      </c>
      <c r="Q250" s="39">
        <f ca="1">IF(ISERROR(K250/'Partnership Information'!$E$6),0,K250/'Partnership Information'!$E$6)</f>
        <v>0</v>
      </c>
      <c r="R250" s="1" t="str">
        <f>IF(A250="","",IF(K250=0,"FLAG",IF('Partnership Information'!$E$6-K250&gt;='Partnership Information'!$B$13,"FLAG","")))</f>
        <v/>
      </c>
    </row>
    <row r="251" spans="1:18" x14ac:dyDescent="0.2">
      <c r="A251" t="str">
        <f>IF(ISBLANK(Attendance!A260),"",Attendance!A260)</f>
        <v/>
      </c>
      <c r="B251" t="str">
        <f>IF(ISBLANK(Attendance!B260),"",Attendance!B260)</f>
        <v/>
      </c>
      <c r="C251" s="32" t="str">
        <f>IF(ISNA(MATCH("Attended",Attendance!L260:BN260,0)),"",MATCH("Attended",Attendance!L260:BN260,0))</f>
        <v/>
      </c>
      <c r="D251" s="29" t="str">
        <f>IF(ISNA(MATCH("HalfDay",Attendance!L260:BN260,0)),"",MATCH("HalfDay",Attendance!L260:BN260,0))</f>
        <v/>
      </c>
      <c r="E251" s="29">
        <f t="shared" si="20"/>
        <v>0</v>
      </c>
      <c r="F251" s="32" t="str">
        <f>IF(ISNA(LOOKUP(2,1/(Attendance!L260:BN260="Attended"),Attendance!$L$5:$BN$5)),"",LOOKUP(2,1/(Attendance!L260:BN260="Attended"),Attendance!$L$5:$BN$5))</f>
        <v/>
      </c>
      <c r="G251" s="29" t="str">
        <f>IF(ISNA(LOOKUP(2,1/(Attendance!L260:BN260="HalfDay"),Attendance!$L$5:$BN$5)),"",LOOKUP(2,1/(Attendance!L260:BN260="HalfDay"),Attendance!$L$5:$BN$5))</f>
        <v/>
      </c>
      <c r="H251" s="29">
        <f t="shared" si="21"/>
        <v>0</v>
      </c>
      <c r="I251" s="32">
        <f>COUNTIF(Attendance!L260:BN260,"Attended")</f>
        <v>0</v>
      </c>
      <c r="J251" s="29">
        <f>COUNTIF(Attendance!L260:BN260,"HalfDay")</f>
        <v>0</v>
      </c>
      <c r="K251" s="1">
        <f t="shared" si="22"/>
        <v>0</v>
      </c>
      <c r="L251" s="1">
        <f>IF(A251="",0,'Partnership Information'!$E$6-Cumulative!K251)</f>
        <v>0</v>
      </c>
      <c r="M251" s="32">
        <f>INDEX(Attendance!$L$6:$BN$6,E251)</f>
        <v>0</v>
      </c>
      <c r="N251" s="29">
        <f>INDEX(Attendance!$L$6:$BN$6,H251)</f>
        <v>0</v>
      </c>
      <c r="O251" s="29">
        <f t="shared" si="23"/>
        <v>1</v>
      </c>
      <c r="P251" s="33">
        <f t="shared" si="24"/>
        <v>0</v>
      </c>
      <c r="Q251" s="39">
        <f ca="1">IF(ISERROR(K251/'Partnership Information'!$E$6),0,K251/'Partnership Information'!$E$6)</f>
        <v>0</v>
      </c>
      <c r="R251" s="1" t="str">
        <f>IF(A251="","",IF(K251=0,"FLAG",IF('Partnership Information'!$E$6-K251&gt;='Partnership Information'!$B$13,"FLAG","")))</f>
        <v/>
      </c>
    </row>
    <row r="252" spans="1:18" x14ac:dyDescent="0.2">
      <c r="A252" t="str">
        <f>IF(ISBLANK(Attendance!A261),"",Attendance!A261)</f>
        <v/>
      </c>
      <c r="B252" t="str">
        <f>IF(ISBLANK(Attendance!B261),"",Attendance!B261)</f>
        <v/>
      </c>
      <c r="C252" s="32" t="str">
        <f>IF(ISNA(MATCH("Attended",Attendance!L261:BN261,0)),"",MATCH("Attended",Attendance!L261:BN261,0))</f>
        <v/>
      </c>
      <c r="D252" s="29" t="str">
        <f>IF(ISNA(MATCH("HalfDay",Attendance!L261:BN261,0)),"",MATCH("HalfDay",Attendance!L261:BN261,0))</f>
        <v/>
      </c>
      <c r="E252" s="29">
        <f t="shared" si="20"/>
        <v>0</v>
      </c>
      <c r="F252" s="32" t="str">
        <f>IF(ISNA(LOOKUP(2,1/(Attendance!L261:BN261="Attended"),Attendance!$L$5:$BN$5)),"",LOOKUP(2,1/(Attendance!L261:BN261="Attended"),Attendance!$L$5:$BN$5))</f>
        <v/>
      </c>
      <c r="G252" s="29" t="str">
        <f>IF(ISNA(LOOKUP(2,1/(Attendance!L261:BN261="HalfDay"),Attendance!$L$5:$BN$5)),"",LOOKUP(2,1/(Attendance!L261:BN261="HalfDay"),Attendance!$L$5:$BN$5))</f>
        <v/>
      </c>
      <c r="H252" s="29">
        <f t="shared" si="21"/>
        <v>0</v>
      </c>
      <c r="I252" s="32">
        <f>COUNTIF(Attendance!L261:BN261,"Attended")</f>
        <v>0</v>
      </c>
      <c r="J252" s="29">
        <f>COUNTIF(Attendance!L261:BN261,"HalfDay")</f>
        <v>0</v>
      </c>
      <c r="K252" s="1">
        <f t="shared" si="22"/>
        <v>0</v>
      </c>
      <c r="L252" s="1">
        <f>IF(A252="",0,'Partnership Information'!$E$6-Cumulative!K252)</f>
        <v>0</v>
      </c>
      <c r="M252" s="32">
        <f>INDEX(Attendance!$L$6:$BN$6,E252)</f>
        <v>0</v>
      </c>
      <c r="N252" s="29">
        <f>INDEX(Attendance!$L$6:$BN$6,H252)</f>
        <v>0</v>
      </c>
      <c r="O252" s="29">
        <f t="shared" si="23"/>
        <v>1</v>
      </c>
      <c r="P252" s="33">
        <f t="shared" si="24"/>
        <v>0</v>
      </c>
      <c r="Q252" s="39">
        <f ca="1">IF(ISERROR(K252/'Partnership Information'!$E$6),0,K252/'Partnership Information'!$E$6)</f>
        <v>0</v>
      </c>
      <c r="R252" s="1" t="str">
        <f>IF(A252="","",IF(K252=0,"FLAG",IF('Partnership Information'!$E$6-K252&gt;='Partnership Information'!$B$13,"FLAG","")))</f>
        <v/>
      </c>
    </row>
    <row r="253" spans="1:18" x14ac:dyDescent="0.2">
      <c r="A253" t="str">
        <f>IF(ISBLANK(Attendance!A262),"",Attendance!A262)</f>
        <v/>
      </c>
      <c r="B253" t="str">
        <f>IF(ISBLANK(Attendance!B262),"",Attendance!B262)</f>
        <v/>
      </c>
      <c r="C253" s="32" t="str">
        <f>IF(ISNA(MATCH("Attended",Attendance!L262:BN262,0)),"",MATCH("Attended",Attendance!L262:BN262,0))</f>
        <v/>
      </c>
      <c r="D253" s="29" t="str">
        <f>IF(ISNA(MATCH("HalfDay",Attendance!L262:BN262,0)),"",MATCH("HalfDay",Attendance!L262:BN262,0))</f>
        <v/>
      </c>
      <c r="E253" s="29">
        <f t="shared" si="20"/>
        <v>0</v>
      </c>
      <c r="F253" s="32" t="str">
        <f>IF(ISNA(LOOKUP(2,1/(Attendance!L262:BN262="Attended"),Attendance!$L$5:$BN$5)),"",LOOKUP(2,1/(Attendance!L262:BN262="Attended"),Attendance!$L$5:$BN$5))</f>
        <v/>
      </c>
      <c r="G253" s="29" t="str">
        <f>IF(ISNA(LOOKUP(2,1/(Attendance!L262:BN262="HalfDay"),Attendance!$L$5:$BN$5)),"",LOOKUP(2,1/(Attendance!L262:BN262="HalfDay"),Attendance!$L$5:$BN$5))</f>
        <v/>
      </c>
      <c r="H253" s="29">
        <f t="shared" si="21"/>
        <v>0</v>
      </c>
      <c r="I253" s="32">
        <f>COUNTIF(Attendance!L262:BN262,"Attended")</f>
        <v>0</v>
      </c>
      <c r="J253" s="29">
        <f>COUNTIF(Attendance!L262:BN262,"HalfDay")</f>
        <v>0</v>
      </c>
      <c r="K253" s="1">
        <f t="shared" si="22"/>
        <v>0</v>
      </c>
      <c r="L253" s="1">
        <f>IF(A253="",0,'Partnership Information'!$E$6-Cumulative!K253)</f>
        <v>0</v>
      </c>
      <c r="M253" s="32">
        <f>INDEX(Attendance!$L$6:$BN$6,E253)</f>
        <v>0</v>
      </c>
      <c r="N253" s="29">
        <f>INDEX(Attendance!$L$6:$BN$6,H253)</f>
        <v>0</v>
      </c>
      <c r="O253" s="29">
        <f t="shared" si="23"/>
        <v>1</v>
      </c>
      <c r="P253" s="33">
        <f t="shared" si="24"/>
        <v>0</v>
      </c>
      <c r="Q253" s="39">
        <f ca="1">IF(ISERROR(K253/'Partnership Information'!$E$6),0,K253/'Partnership Information'!$E$6)</f>
        <v>0</v>
      </c>
      <c r="R253" s="1" t="str">
        <f>IF(A253="","",IF(K253=0,"FLAG",IF('Partnership Information'!$E$6-K253&gt;='Partnership Information'!$B$13,"FLAG","")))</f>
        <v/>
      </c>
    </row>
    <row r="254" spans="1:18" x14ac:dyDescent="0.2">
      <c r="A254" t="str">
        <f>IF(ISBLANK(Attendance!A263),"",Attendance!A263)</f>
        <v/>
      </c>
      <c r="B254" t="str">
        <f>IF(ISBLANK(Attendance!B263),"",Attendance!B263)</f>
        <v/>
      </c>
      <c r="C254" s="32" t="str">
        <f>IF(ISNA(MATCH("Attended",Attendance!L263:BN263,0)),"",MATCH("Attended",Attendance!L263:BN263,0))</f>
        <v/>
      </c>
      <c r="D254" s="29" t="str">
        <f>IF(ISNA(MATCH("HalfDay",Attendance!L263:BN263,0)),"",MATCH("HalfDay",Attendance!L263:BN263,0))</f>
        <v/>
      </c>
      <c r="E254" s="29">
        <f t="shared" si="20"/>
        <v>0</v>
      </c>
      <c r="F254" s="32" t="str">
        <f>IF(ISNA(LOOKUP(2,1/(Attendance!L263:BN263="Attended"),Attendance!$L$5:$BN$5)),"",LOOKUP(2,1/(Attendance!L263:BN263="Attended"),Attendance!$L$5:$BN$5))</f>
        <v/>
      </c>
      <c r="G254" s="29" t="str">
        <f>IF(ISNA(LOOKUP(2,1/(Attendance!L263:BN263="HalfDay"),Attendance!$L$5:$BN$5)),"",LOOKUP(2,1/(Attendance!L263:BN263="HalfDay"),Attendance!$L$5:$BN$5))</f>
        <v/>
      </c>
      <c r="H254" s="29">
        <f t="shared" si="21"/>
        <v>0</v>
      </c>
      <c r="I254" s="32">
        <f>COUNTIF(Attendance!L263:BN263,"Attended")</f>
        <v>0</v>
      </c>
      <c r="J254" s="29">
        <f>COUNTIF(Attendance!L263:BN263,"HalfDay")</f>
        <v>0</v>
      </c>
      <c r="K254" s="1">
        <f t="shared" si="22"/>
        <v>0</v>
      </c>
      <c r="L254" s="1">
        <f>IF(A254="",0,'Partnership Information'!$E$6-Cumulative!K254)</f>
        <v>0</v>
      </c>
      <c r="M254" s="32">
        <f>INDEX(Attendance!$L$6:$BN$6,E254)</f>
        <v>0</v>
      </c>
      <c r="N254" s="29">
        <f>INDEX(Attendance!$L$6:$BN$6,H254)</f>
        <v>0</v>
      </c>
      <c r="O254" s="29">
        <f t="shared" si="23"/>
        <v>1</v>
      </c>
      <c r="P254" s="33">
        <f t="shared" si="24"/>
        <v>0</v>
      </c>
      <c r="Q254" s="39">
        <f ca="1">IF(ISERROR(K254/'Partnership Information'!$E$6),0,K254/'Partnership Information'!$E$6)</f>
        <v>0</v>
      </c>
      <c r="R254" s="1" t="str">
        <f>IF(A254="","",IF(K254=0,"FLAG",IF('Partnership Information'!$E$6-K254&gt;='Partnership Information'!$B$13,"FLAG","")))</f>
        <v/>
      </c>
    </row>
    <row r="255" spans="1:18" x14ac:dyDescent="0.2">
      <c r="A255" t="str">
        <f>IF(ISBLANK(Attendance!A264),"",Attendance!A264)</f>
        <v/>
      </c>
      <c r="B255" t="str">
        <f>IF(ISBLANK(Attendance!B264),"",Attendance!B264)</f>
        <v/>
      </c>
      <c r="C255" s="32" t="str">
        <f>IF(ISNA(MATCH("Attended",Attendance!L264:BN264,0)),"",MATCH("Attended",Attendance!L264:BN264,0))</f>
        <v/>
      </c>
      <c r="D255" s="29" t="str">
        <f>IF(ISNA(MATCH("HalfDay",Attendance!L264:BN264,0)),"",MATCH("HalfDay",Attendance!L264:BN264,0))</f>
        <v/>
      </c>
      <c r="E255" s="29">
        <f t="shared" si="20"/>
        <v>0</v>
      </c>
      <c r="F255" s="32" t="str">
        <f>IF(ISNA(LOOKUP(2,1/(Attendance!L264:BN264="Attended"),Attendance!$L$5:$BN$5)),"",LOOKUP(2,1/(Attendance!L264:BN264="Attended"),Attendance!$L$5:$BN$5))</f>
        <v/>
      </c>
      <c r="G255" s="29" t="str">
        <f>IF(ISNA(LOOKUP(2,1/(Attendance!L264:BN264="HalfDay"),Attendance!$L$5:$BN$5)),"",LOOKUP(2,1/(Attendance!L264:BN264="HalfDay"),Attendance!$L$5:$BN$5))</f>
        <v/>
      </c>
      <c r="H255" s="29">
        <f t="shared" si="21"/>
        <v>0</v>
      </c>
      <c r="I255" s="32">
        <f>COUNTIF(Attendance!L264:BN264,"Attended")</f>
        <v>0</v>
      </c>
      <c r="J255" s="29">
        <f>COUNTIF(Attendance!L264:BN264,"HalfDay")</f>
        <v>0</v>
      </c>
      <c r="K255" s="1">
        <f t="shared" si="22"/>
        <v>0</v>
      </c>
      <c r="L255" s="1">
        <f>IF(A255="",0,'Partnership Information'!$E$6-Cumulative!K255)</f>
        <v>0</v>
      </c>
      <c r="M255" s="32">
        <f>INDEX(Attendance!$L$6:$BN$6,E255)</f>
        <v>0</v>
      </c>
      <c r="N255" s="29">
        <f>INDEX(Attendance!$L$6:$BN$6,H255)</f>
        <v>0</v>
      </c>
      <c r="O255" s="29">
        <f t="shared" si="23"/>
        <v>1</v>
      </c>
      <c r="P255" s="33">
        <f t="shared" si="24"/>
        <v>0</v>
      </c>
      <c r="Q255" s="39">
        <f ca="1">IF(ISERROR(K255/'Partnership Information'!$E$6),0,K255/'Partnership Information'!$E$6)</f>
        <v>0</v>
      </c>
      <c r="R255" s="1" t="str">
        <f>IF(A255="","",IF(K255=0,"FLAG",IF('Partnership Information'!$E$6-K255&gt;='Partnership Information'!$B$13,"FLAG","")))</f>
        <v/>
      </c>
    </row>
    <row r="256" spans="1:18" x14ac:dyDescent="0.2">
      <c r="A256" t="str">
        <f>IF(ISBLANK(Attendance!A265),"",Attendance!A265)</f>
        <v/>
      </c>
      <c r="B256" t="str">
        <f>IF(ISBLANK(Attendance!B265),"",Attendance!B265)</f>
        <v/>
      </c>
      <c r="C256" s="32" t="str">
        <f>IF(ISNA(MATCH("Attended",Attendance!L265:BN265,0)),"",MATCH("Attended",Attendance!L265:BN265,0))</f>
        <v/>
      </c>
      <c r="D256" s="29" t="str">
        <f>IF(ISNA(MATCH("HalfDay",Attendance!L265:BN265,0)),"",MATCH("HalfDay",Attendance!L265:BN265,0))</f>
        <v/>
      </c>
      <c r="E256" s="29">
        <f t="shared" si="20"/>
        <v>0</v>
      </c>
      <c r="F256" s="32" t="str">
        <f>IF(ISNA(LOOKUP(2,1/(Attendance!L265:BN265="Attended"),Attendance!$L$5:$BN$5)),"",LOOKUP(2,1/(Attendance!L265:BN265="Attended"),Attendance!$L$5:$BN$5))</f>
        <v/>
      </c>
      <c r="G256" s="29" t="str">
        <f>IF(ISNA(LOOKUP(2,1/(Attendance!L265:BN265="HalfDay"),Attendance!$L$5:$BN$5)),"",LOOKUP(2,1/(Attendance!L265:BN265="HalfDay"),Attendance!$L$5:$BN$5))</f>
        <v/>
      </c>
      <c r="H256" s="29">
        <f t="shared" si="21"/>
        <v>0</v>
      </c>
      <c r="I256" s="32">
        <f>COUNTIF(Attendance!L265:BN265,"Attended")</f>
        <v>0</v>
      </c>
      <c r="J256" s="29">
        <f>COUNTIF(Attendance!L265:BN265,"HalfDay")</f>
        <v>0</v>
      </c>
      <c r="K256" s="1">
        <f t="shared" si="22"/>
        <v>0</v>
      </c>
      <c r="L256" s="1">
        <f>IF(A256="",0,'Partnership Information'!$E$6-Cumulative!K256)</f>
        <v>0</v>
      </c>
      <c r="M256" s="32">
        <f>INDEX(Attendance!$L$6:$BN$6,E256)</f>
        <v>0</v>
      </c>
      <c r="N256" s="29">
        <f>INDEX(Attendance!$L$6:$BN$6,H256)</f>
        <v>0</v>
      </c>
      <c r="O256" s="29">
        <f t="shared" si="23"/>
        <v>1</v>
      </c>
      <c r="P256" s="33">
        <f t="shared" si="24"/>
        <v>0</v>
      </c>
      <c r="Q256" s="39">
        <f ca="1">IF(ISERROR(K256/'Partnership Information'!$E$6),0,K256/'Partnership Information'!$E$6)</f>
        <v>0</v>
      </c>
      <c r="R256" s="1" t="str">
        <f>IF(A256="","",IF(K256=0,"FLAG",IF('Partnership Information'!$E$6-K256&gt;='Partnership Information'!$B$13,"FLAG","")))</f>
        <v/>
      </c>
    </row>
    <row r="257" spans="1:18" x14ac:dyDescent="0.2">
      <c r="A257" t="str">
        <f>IF(ISBLANK(Attendance!A266),"",Attendance!A266)</f>
        <v/>
      </c>
      <c r="B257" t="str">
        <f>IF(ISBLANK(Attendance!B266),"",Attendance!B266)</f>
        <v/>
      </c>
      <c r="C257" s="32" t="str">
        <f>IF(ISNA(MATCH("Attended",Attendance!L266:BN266,0)),"",MATCH("Attended",Attendance!L266:BN266,0))</f>
        <v/>
      </c>
      <c r="D257" s="29" t="str">
        <f>IF(ISNA(MATCH("HalfDay",Attendance!L266:BN266,0)),"",MATCH("HalfDay",Attendance!L266:BN266,0))</f>
        <v/>
      </c>
      <c r="E257" s="29">
        <f t="shared" si="20"/>
        <v>0</v>
      </c>
      <c r="F257" s="32" t="str">
        <f>IF(ISNA(LOOKUP(2,1/(Attendance!L266:BN266="Attended"),Attendance!$L$5:$BN$5)),"",LOOKUP(2,1/(Attendance!L266:BN266="Attended"),Attendance!$L$5:$BN$5))</f>
        <v/>
      </c>
      <c r="G257" s="29" t="str">
        <f>IF(ISNA(LOOKUP(2,1/(Attendance!L266:BN266="HalfDay"),Attendance!$L$5:$BN$5)),"",LOOKUP(2,1/(Attendance!L266:BN266="HalfDay"),Attendance!$L$5:$BN$5))</f>
        <v/>
      </c>
      <c r="H257" s="29">
        <f t="shared" si="21"/>
        <v>0</v>
      </c>
      <c r="I257" s="32">
        <f>COUNTIF(Attendance!L266:BN266,"Attended")</f>
        <v>0</v>
      </c>
      <c r="J257" s="29">
        <f>COUNTIF(Attendance!L266:BN266,"HalfDay")</f>
        <v>0</v>
      </c>
      <c r="K257" s="1">
        <f t="shared" si="22"/>
        <v>0</v>
      </c>
      <c r="L257" s="1">
        <f>IF(A257="",0,'Partnership Information'!$E$6-Cumulative!K257)</f>
        <v>0</v>
      </c>
      <c r="M257" s="32">
        <f>INDEX(Attendance!$L$6:$BN$6,E257)</f>
        <v>0</v>
      </c>
      <c r="N257" s="29">
        <f>INDEX(Attendance!$L$6:$BN$6,H257)</f>
        <v>0</v>
      </c>
      <c r="O257" s="29">
        <f t="shared" si="23"/>
        <v>1</v>
      </c>
      <c r="P257" s="33">
        <f t="shared" si="24"/>
        <v>0</v>
      </c>
      <c r="Q257" s="39">
        <f ca="1">IF(ISERROR(K257/'Partnership Information'!$E$6),0,K257/'Partnership Information'!$E$6)</f>
        <v>0</v>
      </c>
      <c r="R257" s="1" t="str">
        <f>IF(A257="","",IF(K257=0,"FLAG",IF('Partnership Information'!$E$6-K257&gt;='Partnership Information'!$B$13,"FLAG","")))</f>
        <v/>
      </c>
    </row>
    <row r="258" spans="1:18" x14ac:dyDescent="0.2">
      <c r="A258" t="str">
        <f>IF(ISBLANK(Attendance!A267),"",Attendance!A267)</f>
        <v/>
      </c>
      <c r="B258" t="str">
        <f>IF(ISBLANK(Attendance!B267),"",Attendance!B267)</f>
        <v/>
      </c>
      <c r="C258" s="32" t="str">
        <f>IF(ISNA(MATCH("Attended",Attendance!L267:BN267,0)),"",MATCH("Attended",Attendance!L267:BN267,0))</f>
        <v/>
      </c>
      <c r="D258" s="29" t="str">
        <f>IF(ISNA(MATCH("HalfDay",Attendance!L267:BN267,0)),"",MATCH("HalfDay",Attendance!L267:BN267,0))</f>
        <v/>
      </c>
      <c r="E258" s="29">
        <f t="shared" si="20"/>
        <v>0</v>
      </c>
      <c r="F258" s="32" t="str">
        <f>IF(ISNA(LOOKUP(2,1/(Attendance!L267:BN267="Attended"),Attendance!$L$5:$BN$5)),"",LOOKUP(2,1/(Attendance!L267:BN267="Attended"),Attendance!$L$5:$BN$5))</f>
        <v/>
      </c>
      <c r="G258" s="29" t="str">
        <f>IF(ISNA(LOOKUP(2,1/(Attendance!L267:BN267="HalfDay"),Attendance!$L$5:$BN$5)),"",LOOKUP(2,1/(Attendance!L267:BN267="HalfDay"),Attendance!$L$5:$BN$5))</f>
        <v/>
      </c>
      <c r="H258" s="29">
        <f t="shared" si="21"/>
        <v>0</v>
      </c>
      <c r="I258" s="32">
        <f>COUNTIF(Attendance!L267:BN267,"Attended")</f>
        <v>0</v>
      </c>
      <c r="J258" s="29">
        <f>COUNTIF(Attendance!L267:BN267,"HalfDay")</f>
        <v>0</v>
      </c>
      <c r="K258" s="1">
        <f t="shared" si="22"/>
        <v>0</v>
      </c>
      <c r="L258" s="1">
        <f>IF(A258="",0,'Partnership Information'!$E$6-Cumulative!K258)</f>
        <v>0</v>
      </c>
      <c r="M258" s="32">
        <f>INDEX(Attendance!$L$6:$BN$6,E258)</f>
        <v>0</v>
      </c>
      <c r="N258" s="29">
        <f>INDEX(Attendance!$L$6:$BN$6,H258)</f>
        <v>0</v>
      </c>
      <c r="O258" s="29">
        <f t="shared" si="23"/>
        <v>1</v>
      </c>
      <c r="P258" s="33">
        <f t="shared" si="24"/>
        <v>0</v>
      </c>
      <c r="Q258" s="39">
        <f ca="1">IF(ISERROR(K258/'Partnership Information'!$E$6),0,K258/'Partnership Information'!$E$6)</f>
        <v>0</v>
      </c>
      <c r="R258" s="1" t="str">
        <f>IF(A258="","",IF(K258=0,"FLAG",IF('Partnership Information'!$E$6-K258&gt;='Partnership Information'!$B$13,"FLAG","")))</f>
        <v/>
      </c>
    </row>
    <row r="259" spans="1:18" x14ac:dyDescent="0.2">
      <c r="A259" t="str">
        <f>IF(ISBLANK(Attendance!A268),"",Attendance!A268)</f>
        <v/>
      </c>
      <c r="B259" t="str">
        <f>IF(ISBLANK(Attendance!B268),"",Attendance!B268)</f>
        <v/>
      </c>
      <c r="C259" s="32" t="str">
        <f>IF(ISNA(MATCH("Attended",Attendance!L268:BN268,0)),"",MATCH("Attended",Attendance!L268:BN268,0))</f>
        <v/>
      </c>
      <c r="D259" s="29" t="str">
        <f>IF(ISNA(MATCH("HalfDay",Attendance!L268:BN268,0)),"",MATCH("HalfDay",Attendance!L268:BN268,0))</f>
        <v/>
      </c>
      <c r="E259" s="29">
        <f t="shared" si="20"/>
        <v>0</v>
      </c>
      <c r="F259" s="32" t="str">
        <f>IF(ISNA(LOOKUP(2,1/(Attendance!L268:BN268="Attended"),Attendance!$L$5:$BN$5)),"",LOOKUP(2,1/(Attendance!L268:BN268="Attended"),Attendance!$L$5:$BN$5))</f>
        <v/>
      </c>
      <c r="G259" s="29" t="str">
        <f>IF(ISNA(LOOKUP(2,1/(Attendance!L268:BN268="HalfDay"),Attendance!$L$5:$BN$5)),"",LOOKUP(2,1/(Attendance!L268:BN268="HalfDay"),Attendance!$L$5:$BN$5))</f>
        <v/>
      </c>
      <c r="H259" s="29">
        <f t="shared" si="21"/>
        <v>0</v>
      </c>
      <c r="I259" s="32">
        <f>COUNTIF(Attendance!L268:BN268,"Attended")</f>
        <v>0</v>
      </c>
      <c r="J259" s="29">
        <f>COUNTIF(Attendance!L268:BN268,"HalfDay")</f>
        <v>0</v>
      </c>
      <c r="K259" s="1">
        <f t="shared" si="22"/>
        <v>0</v>
      </c>
      <c r="L259" s="1">
        <f>IF(A259="",0,'Partnership Information'!$E$6-Cumulative!K259)</f>
        <v>0</v>
      </c>
      <c r="M259" s="32">
        <f>INDEX(Attendance!$L$6:$BN$6,E259)</f>
        <v>0</v>
      </c>
      <c r="N259" s="29">
        <f>INDEX(Attendance!$L$6:$BN$6,H259)</f>
        <v>0</v>
      </c>
      <c r="O259" s="29">
        <f t="shared" si="23"/>
        <v>1</v>
      </c>
      <c r="P259" s="33">
        <f t="shared" si="24"/>
        <v>0</v>
      </c>
      <c r="Q259" s="39">
        <f ca="1">IF(ISERROR(K259/'Partnership Information'!$E$6),0,K259/'Partnership Information'!$E$6)</f>
        <v>0</v>
      </c>
      <c r="R259" s="1" t="str">
        <f>IF(A259="","",IF(K259=0,"FLAG",IF('Partnership Information'!$E$6-K259&gt;='Partnership Information'!$B$13,"FLAG","")))</f>
        <v/>
      </c>
    </row>
    <row r="260" spans="1:18" x14ac:dyDescent="0.2">
      <c r="A260" t="str">
        <f>IF(ISBLANK(Attendance!A269),"",Attendance!A269)</f>
        <v/>
      </c>
      <c r="B260" t="str">
        <f>IF(ISBLANK(Attendance!B269),"",Attendance!B269)</f>
        <v/>
      </c>
      <c r="C260" s="32" t="str">
        <f>IF(ISNA(MATCH("Attended",Attendance!L269:BN269,0)),"",MATCH("Attended",Attendance!L269:BN269,0))</f>
        <v/>
      </c>
      <c r="D260" s="29" t="str">
        <f>IF(ISNA(MATCH("HalfDay",Attendance!L269:BN269,0)),"",MATCH("HalfDay",Attendance!L269:BN269,0))</f>
        <v/>
      </c>
      <c r="E260" s="29">
        <f t="shared" si="20"/>
        <v>0</v>
      </c>
      <c r="F260" s="32" t="str">
        <f>IF(ISNA(LOOKUP(2,1/(Attendance!L269:BN269="Attended"),Attendance!$L$5:$BN$5)),"",LOOKUP(2,1/(Attendance!L269:BN269="Attended"),Attendance!$L$5:$BN$5))</f>
        <v/>
      </c>
      <c r="G260" s="29" t="str">
        <f>IF(ISNA(LOOKUP(2,1/(Attendance!L269:BN269="HalfDay"),Attendance!$L$5:$BN$5)),"",LOOKUP(2,1/(Attendance!L269:BN269="HalfDay"),Attendance!$L$5:$BN$5))</f>
        <v/>
      </c>
      <c r="H260" s="29">
        <f t="shared" si="21"/>
        <v>0</v>
      </c>
      <c r="I260" s="32">
        <f>COUNTIF(Attendance!L269:BN269,"Attended")</f>
        <v>0</v>
      </c>
      <c r="J260" s="29">
        <f>COUNTIF(Attendance!L269:BN269,"HalfDay")</f>
        <v>0</v>
      </c>
      <c r="K260" s="1">
        <f t="shared" si="22"/>
        <v>0</v>
      </c>
      <c r="L260" s="1">
        <f>IF(A260="",0,'Partnership Information'!$E$6-Cumulative!K260)</f>
        <v>0</v>
      </c>
      <c r="M260" s="32">
        <f>INDEX(Attendance!$L$6:$BN$6,E260)</f>
        <v>0</v>
      </c>
      <c r="N260" s="29">
        <f>INDEX(Attendance!$L$6:$BN$6,H260)</f>
        <v>0</v>
      </c>
      <c r="O260" s="29">
        <f t="shared" si="23"/>
        <v>1</v>
      </c>
      <c r="P260" s="33">
        <f t="shared" si="24"/>
        <v>0</v>
      </c>
      <c r="Q260" s="39">
        <f ca="1">IF(ISERROR(K260/'Partnership Information'!$E$6),0,K260/'Partnership Information'!$E$6)</f>
        <v>0</v>
      </c>
      <c r="R260" s="1" t="str">
        <f>IF(A260="","",IF(K260=0,"FLAG",IF('Partnership Information'!$E$6-K260&gt;='Partnership Information'!$B$13,"FLAG","")))</f>
        <v/>
      </c>
    </row>
    <row r="261" spans="1:18" x14ac:dyDescent="0.2">
      <c r="A261" t="str">
        <f>IF(ISBLANK(Attendance!A270),"",Attendance!A270)</f>
        <v/>
      </c>
      <c r="B261" t="str">
        <f>IF(ISBLANK(Attendance!B270),"",Attendance!B270)</f>
        <v/>
      </c>
      <c r="C261" s="32" t="str">
        <f>IF(ISNA(MATCH("Attended",Attendance!L270:BN270,0)),"",MATCH("Attended",Attendance!L270:BN270,0))</f>
        <v/>
      </c>
      <c r="D261" s="29" t="str">
        <f>IF(ISNA(MATCH("HalfDay",Attendance!L270:BN270,0)),"",MATCH("HalfDay",Attendance!L270:BN270,0))</f>
        <v/>
      </c>
      <c r="E261" s="29">
        <f t="shared" si="20"/>
        <v>0</v>
      </c>
      <c r="F261" s="32" t="str">
        <f>IF(ISNA(LOOKUP(2,1/(Attendance!L270:BN270="Attended"),Attendance!$L$5:$BN$5)),"",LOOKUP(2,1/(Attendance!L270:BN270="Attended"),Attendance!$L$5:$BN$5))</f>
        <v/>
      </c>
      <c r="G261" s="29" t="str">
        <f>IF(ISNA(LOOKUP(2,1/(Attendance!L270:BN270="HalfDay"),Attendance!$L$5:$BN$5)),"",LOOKUP(2,1/(Attendance!L270:BN270="HalfDay"),Attendance!$L$5:$BN$5))</f>
        <v/>
      </c>
      <c r="H261" s="29">
        <f t="shared" si="21"/>
        <v>0</v>
      </c>
      <c r="I261" s="32">
        <f>COUNTIF(Attendance!L270:BN270,"Attended")</f>
        <v>0</v>
      </c>
      <c r="J261" s="29">
        <f>COUNTIF(Attendance!L270:BN270,"HalfDay")</f>
        <v>0</v>
      </c>
      <c r="K261" s="1">
        <f t="shared" si="22"/>
        <v>0</v>
      </c>
      <c r="L261" s="1">
        <f>IF(A261="",0,'Partnership Information'!$E$6-Cumulative!K261)</f>
        <v>0</v>
      </c>
      <c r="M261" s="32">
        <f>INDEX(Attendance!$L$6:$BN$6,E261)</f>
        <v>0</v>
      </c>
      <c r="N261" s="29">
        <f>INDEX(Attendance!$L$6:$BN$6,H261)</f>
        <v>0</v>
      </c>
      <c r="O261" s="29">
        <f t="shared" si="23"/>
        <v>1</v>
      </c>
      <c r="P261" s="33">
        <f t="shared" si="24"/>
        <v>0</v>
      </c>
      <c r="Q261" s="39">
        <f ca="1">IF(ISERROR(K261/'Partnership Information'!$E$6),0,K261/'Partnership Information'!$E$6)</f>
        <v>0</v>
      </c>
      <c r="R261" s="1" t="str">
        <f>IF(A261="","",IF(K261=0,"FLAG",IF('Partnership Information'!$E$6-K261&gt;='Partnership Information'!$B$13,"FLAG","")))</f>
        <v/>
      </c>
    </row>
    <row r="262" spans="1:18" x14ac:dyDescent="0.2">
      <c r="A262" t="str">
        <f>IF(ISBLANK(Attendance!A271),"",Attendance!A271)</f>
        <v/>
      </c>
      <c r="B262" t="str">
        <f>IF(ISBLANK(Attendance!B271),"",Attendance!B271)</f>
        <v/>
      </c>
      <c r="C262" s="32" t="str">
        <f>IF(ISNA(MATCH("Attended",Attendance!L271:BN271,0)),"",MATCH("Attended",Attendance!L271:BN271,0))</f>
        <v/>
      </c>
      <c r="D262" s="29" t="str">
        <f>IF(ISNA(MATCH("HalfDay",Attendance!L271:BN271,0)),"",MATCH("HalfDay",Attendance!L271:BN271,0))</f>
        <v/>
      </c>
      <c r="E262" s="29">
        <f t="shared" si="20"/>
        <v>0</v>
      </c>
      <c r="F262" s="32" t="str">
        <f>IF(ISNA(LOOKUP(2,1/(Attendance!L271:BN271="Attended"),Attendance!$L$5:$BN$5)),"",LOOKUP(2,1/(Attendance!L271:BN271="Attended"),Attendance!$L$5:$BN$5))</f>
        <v/>
      </c>
      <c r="G262" s="29" t="str">
        <f>IF(ISNA(LOOKUP(2,1/(Attendance!L271:BN271="HalfDay"),Attendance!$L$5:$BN$5)),"",LOOKUP(2,1/(Attendance!L271:BN271="HalfDay"),Attendance!$L$5:$BN$5))</f>
        <v/>
      </c>
      <c r="H262" s="29">
        <f t="shared" si="21"/>
        <v>0</v>
      </c>
      <c r="I262" s="32">
        <f>COUNTIF(Attendance!L271:BN271,"Attended")</f>
        <v>0</v>
      </c>
      <c r="J262" s="29">
        <f>COUNTIF(Attendance!L271:BN271,"HalfDay")</f>
        <v>0</v>
      </c>
      <c r="K262" s="1">
        <f t="shared" si="22"/>
        <v>0</v>
      </c>
      <c r="L262" s="1">
        <f>IF(A262="",0,'Partnership Information'!$E$6-Cumulative!K262)</f>
        <v>0</v>
      </c>
      <c r="M262" s="32">
        <f>INDEX(Attendance!$L$6:$BN$6,E262)</f>
        <v>0</v>
      </c>
      <c r="N262" s="29">
        <f>INDEX(Attendance!$L$6:$BN$6,H262)</f>
        <v>0</v>
      </c>
      <c r="O262" s="29">
        <f t="shared" si="23"/>
        <v>1</v>
      </c>
      <c r="P262" s="33">
        <f t="shared" si="24"/>
        <v>0</v>
      </c>
      <c r="Q262" s="39">
        <f ca="1">IF(ISERROR(K262/'Partnership Information'!$E$6),0,K262/'Partnership Information'!$E$6)</f>
        <v>0</v>
      </c>
      <c r="R262" s="1" t="str">
        <f>IF(A262="","",IF(K262=0,"FLAG",IF('Partnership Information'!$E$6-K262&gt;='Partnership Information'!$B$13,"FLAG","")))</f>
        <v/>
      </c>
    </row>
    <row r="263" spans="1:18" x14ac:dyDescent="0.2">
      <c r="A263" t="str">
        <f>IF(ISBLANK(Attendance!A272),"",Attendance!A272)</f>
        <v/>
      </c>
      <c r="B263" t="str">
        <f>IF(ISBLANK(Attendance!B272),"",Attendance!B272)</f>
        <v/>
      </c>
      <c r="C263" s="32" t="str">
        <f>IF(ISNA(MATCH("Attended",Attendance!L272:BN272,0)),"",MATCH("Attended",Attendance!L272:BN272,0))</f>
        <v/>
      </c>
      <c r="D263" s="29" t="str">
        <f>IF(ISNA(MATCH("HalfDay",Attendance!L272:BN272,0)),"",MATCH("HalfDay",Attendance!L272:BN272,0))</f>
        <v/>
      </c>
      <c r="E263" s="29">
        <f t="shared" si="20"/>
        <v>0</v>
      </c>
      <c r="F263" s="32" t="str">
        <f>IF(ISNA(LOOKUP(2,1/(Attendance!L272:BN272="Attended"),Attendance!$L$5:$BN$5)),"",LOOKUP(2,1/(Attendance!L272:BN272="Attended"),Attendance!$L$5:$BN$5))</f>
        <v/>
      </c>
      <c r="G263" s="29" t="str">
        <f>IF(ISNA(LOOKUP(2,1/(Attendance!L272:BN272="HalfDay"),Attendance!$L$5:$BN$5)),"",LOOKUP(2,1/(Attendance!L272:BN272="HalfDay"),Attendance!$L$5:$BN$5))</f>
        <v/>
      </c>
      <c r="H263" s="29">
        <f t="shared" si="21"/>
        <v>0</v>
      </c>
      <c r="I263" s="32">
        <f>COUNTIF(Attendance!L272:BN272,"Attended")</f>
        <v>0</v>
      </c>
      <c r="J263" s="29">
        <f>COUNTIF(Attendance!L272:BN272,"HalfDay")</f>
        <v>0</v>
      </c>
      <c r="K263" s="1">
        <f t="shared" si="22"/>
        <v>0</v>
      </c>
      <c r="L263" s="1">
        <f>IF(A263="",0,'Partnership Information'!$E$6-Cumulative!K263)</f>
        <v>0</v>
      </c>
      <c r="M263" s="32">
        <f>INDEX(Attendance!$L$6:$BN$6,E263)</f>
        <v>0</v>
      </c>
      <c r="N263" s="29">
        <f>INDEX(Attendance!$L$6:$BN$6,H263)</f>
        <v>0</v>
      </c>
      <c r="O263" s="29">
        <f t="shared" si="23"/>
        <v>1</v>
      </c>
      <c r="P263" s="33">
        <f t="shared" si="24"/>
        <v>0</v>
      </c>
      <c r="Q263" s="39">
        <f ca="1">IF(ISERROR(K263/'Partnership Information'!$E$6),0,K263/'Partnership Information'!$E$6)</f>
        <v>0</v>
      </c>
      <c r="R263" s="1" t="str">
        <f>IF(A263="","",IF(K263=0,"FLAG",IF('Partnership Information'!$E$6-K263&gt;='Partnership Information'!$B$13,"FLAG","")))</f>
        <v/>
      </c>
    </row>
    <row r="264" spans="1:18" x14ac:dyDescent="0.2">
      <c r="A264" t="str">
        <f>IF(ISBLANK(Attendance!A273),"",Attendance!A273)</f>
        <v/>
      </c>
      <c r="B264" t="str">
        <f>IF(ISBLANK(Attendance!B273),"",Attendance!B273)</f>
        <v/>
      </c>
      <c r="C264" s="32" t="str">
        <f>IF(ISNA(MATCH("Attended",Attendance!L273:BN273,0)),"",MATCH("Attended",Attendance!L273:BN273,0))</f>
        <v/>
      </c>
      <c r="D264" s="29" t="str">
        <f>IF(ISNA(MATCH("HalfDay",Attendance!L273:BN273,0)),"",MATCH("HalfDay",Attendance!L273:BN273,0))</f>
        <v/>
      </c>
      <c r="E264" s="29">
        <f t="shared" si="20"/>
        <v>0</v>
      </c>
      <c r="F264" s="32" t="str">
        <f>IF(ISNA(LOOKUP(2,1/(Attendance!L273:BN273="Attended"),Attendance!$L$5:$BN$5)),"",LOOKUP(2,1/(Attendance!L273:BN273="Attended"),Attendance!$L$5:$BN$5))</f>
        <v/>
      </c>
      <c r="G264" s="29" t="str">
        <f>IF(ISNA(LOOKUP(2,1/(Attendance!L273:BN273="HalfDay"),Attendance!$L$5:$BN$5)),"",LOOKUP(2,1/(Attendance!L273:BN273="HalfDay"),Attendance!$L$5:$BN$5))</f>
        <v/>
      </c>
      <c r="H264" s="29">
        <f t="shared" si="21"/>
        <v>0</v>
      </c>
      <c r="I264" s="32">
        <f>COUNTIF(Attendance!L273:BN273,"Attended")</f>
        <v>0</v>
      </c>
      <c r="J264" s="29">
        <f>COUNTIF(Attendance!L273:BN273,"HalfDay")</f>
        <v>0</v>
      </c>
      <c r="K264" s="1">
        <f t="shared" si="22"/>
        <v>0</v>
      </c>
      <c r="L264" s="1">
        <f>IF(A264="",0,'Partnership Information'!$E$6-Cumulative!K264)</f>
        <v>0</v>
      </c>
      <c r="M264" s="32">
        <f>INDEX(Attendance!$L$6:$BN$6,E264)</f>
        <v>0</v>
      </c>
      <c r="N264" s="29">
        <f>INDEX(Attendance!$L$6:$BN$6,H264)</f>
        <v>0</v>
      </c>
      <c r="O264" s="29">
        <f t="shared" si="23"/>
        <v>1</v>
      </c>
      <c r="P264" s="33">
        <f t="shared" si="24"/>
        <v>0</v>
      </c>
      <c r="Q264" s="39">
        <f ca="1">IF(ISERROR(K264/'Partnership Information'!$E$6),0,K264/'Partnership Information'!$E$6)</f>
        <v>0</v>
      </c>
      <c r="R264" s="1" t="str">
        <f>IF(A264="","",IF(K264=0,"FLAG",IF('Partnership Information'!$E$6-K264&gt;='Partnership Information'!$B$13,"FLAG","")))</f>
        <v/>
      </c>
    </row>
    <row r="265" spans="1:18" x14ac:dyDescent="0.2">
      <c r="A265" t="str">
        <f>IF(ISBLANK(Attendance!A274),"",Attendance!A274)</f>
        <v/>
      </c>
      <c r="B265" t="str">
        <f>IF(ISBLANK(Attendance!B274),"",Attendance!B274)</f>
        <v/>
      </c>
      <c r="C265" s="32" t="str">
        <f>IF(ISNA(MATCH("Attended",Attendance!L274:BN274,0)),"",MATCH("Attended",Attendance!L274:BN274,0))</f>
        <v/>
      </c>
      <c r="D265" s="29" t="str">
        <f>IF(ISNA(MATCH("HalfDay",Attendance!L274:BN274,0)),"",MATCH("HalfDay",Attendance!L274:BN274,0))</f>
        <v/>
      </c>
      <c r="E265" s="29">
        <f t="shared" si="20"/>
        <v>0</v>
      </c>
      <c r="F265" s="32" t="str">
        <f>IF(ISNA(LOOKUP(2,1/(Attendance!L274:BN274="Attended"),Attendance!$L$5:$BN$5)),"",LOOKUP(2,1/(Attendance!L274:BN274="Attended"),Attendance!$L$5:$BN$5))</f>
        <v/>
      </c>
      <c r="G265" s="29" t="str">
        <f>IF(ISNA(LOOKUP(2,1/(Attendance!L274:BN274="HalfDay"),Attendance!$L$5:$BN$5)),"",LOOKUP(2,1/(Attendance!L274:BN274="HalfDay"),Attendance!$L$5:$BN$5))</f>
        <v/>
      </c>
      <c r="H265" s="29">
        <f t="shared" si="21"/>
        <v>0</v>
      </c>
      <c r="I265" s="32">
        <f>COUNTIF(Attendance!L274:BN274,"Attended")</f>
        <v>0</v>
      </c>
      <c r="J265" s="29">
        <f>COUNTIF(Attendance!L274:BN274,"HalfDay")</f>
        <v>0</v>
      </c>
      <c r="K265" s="1">
        <f t="shared" si="22"/>
        <v>0</v>
      </c>
      <c r="L265" s="1">
        <f>IF(A265="",0,'Partnership Information'!$E$6-Cumulative!K265)</f>
        <v>0</v>
      </c>
      <c r="M265" s="32">
        <f>INDEX(Attendance!$L$6:$BN$6,E265)</f>
        <v>0</v>
      </c>
      <c r="N265" s="29">
        <f>INDEX(Attendance!$L$6:$BN$6,H265)</f>
        <v>0</v>
      </c>
      <c r="O265" s="29">
        <f t="shared" si="23"/>
        <v>1</v>
      </c>
      <c r="P265" s="33">
        <f t="shared" si="24"/>
        <v>0</v>
      </c>
      <c r="Q265" s="39">
        <f ca="1">IF(ISERROR(K265/'Partnership Information'!$E$6),0,K265/'Partnership Information'!$E$6)</f>
        <v>0</v>
      </c>
      <c r="R265" s="1" t="str">
        <f>IF(A265="","",IF(K265=0,"FLAG",IF('Partnership Information'!$E$6-K265&gt;='Partnership Information'!$B$13,"FLAG","")))</f>
        <v/>
      </c>
    </row>
    <row r="266" spans="1:18" x14ac:dyDescent="0.2">
      <c r="A266" t="str">
        <f>IF(ISBLANK(Attendance!A275),"",Attendance!A275)</f>
        <v/>
      </c>
      <c r="B266" t="str">
        <f>IF(ISBLANK(Attendance!B275),"",Attendance!B275)</f>
        <v/>
      </c>
      <c r="C266" s="32" t="str">
        <f>IF(ISNA(MATCH("Attended",Attendance!L275:BN275,0)),"",MATCH("Attended",Attendance!L275:BN275,0))</f>
        <v/>
      </c>
      <c r="D266" s="29" t="str">
        <f>IF(ISNA(MATCH("HalfDay",Attendance!L275:BN275,0)),"",MATCH("HalfDay",Attendance!L275:BN275,0))</f>
        <v/>
      </c>
      <c r="E266" s="29">
        <f t="shared" si="20"/>
        <v>0</v>
      </c>
      <c r="F266" s="32" t="str">
        <f>IF(ISNA(LOOKUP(2,1/(Attendance!L275:BN275="Attended"),Attendance!$L$5:$BN$5)),"",LOOKUP(2,1/(Attendance!L275:BN275="Attended"),Attendance!$L$5:$BN$5))</f>
        <v/>
      </c>
      <c r="G266" s="29" t="str">
        <f>IF(ISNA(LOOKUP(2,1/(Attendance!L275:BN275="HalfDay"),Attendance!$L$5:$BN$5)),"",LOOKUP(2,1/(Attendance!L275:BN275="HalfDay"),Attendance!$L$5:$BN$5))</f>
        <v/>
      </c>
      <c r="H266" s="29">
        <f t="shared" si="21"/>
        <v>0</v>
      </c>
      <c r="I266" s="32">
        <f>COUNTIF(Attendance!L275:BN275,"Attended")</f>
        <v>0</v>
      </c>
      <c r="J266" s="29">
        <f>COUNTIF(Attendance!L275:BN275,"HalfDay")</f>
        <v>0</v>
      </c>
      <c r="K266" s="1">
        <f t="shared" si="22"/>
        <v>0</v>
      </c>
      <c r="L266" s="1">
        <f>IF(A266="",0,'Partnership Information'!$E$6-Cumulative!K266)</f>
        <v>0</v>
      </c>
      <c r="M266" s="32">
        <f>INDEX(Attendance!$L$6:$BN$6,E266)</f>
        <v>0</v>
      </c>
      <c r="N266" s="29">
        <f>INDEX(Attendance!$L$6:$BN$6,H266)</f>
        <v>0</v>
      </c>
      <c r="O266" s="29">
        <f t="shared" si="23"/>
        <v>1</v>
      </c>
      <c r="P266" s="33">
        <f t="shared" si="24"/>
        <v>0</v>
      </c>
      <c r="Q266" s="39">
        <f ca="1">IF(ISERROR(K266/'Partnership Information'!$E$6),0,K266/'Partnership Information'!$E$6)</f>
        <v>0</v>
      </c>
      <c r="R266" s="1" t="str">
        <f>IF(A266="","",IF(K266=0,"FLAG",IF('Partnership Information'!$E$6-K266&gt;='Partnership Information'!$B$13,"FLAG","")))</f>
        <v/>
      </c>
    </row>
    <row r="267" spans="1:18" x14ac:dyDescent="0.2">
      <c r="A267" t="str">
        <f>IF(ISBLANK(Attendance!A276),"",Attendance!A276)</f>
        <v/>
      </c>
      <c r="B267" t="str">
        <f>IF(ISBLANK(Attendance!B276),"",Attendance!B276)</f>
        <v/>
      </c>
      <c r="C267" s="32" t="str">
        <f>IF(ISNA(MATCH("Attended",Attendance!L276:BN276,0)),"",MATCH("Attended",Attendance!L276:BN276,0))</f>
        <v/>
      </c>
      <c r="D267" s="29" t="str">
        <f>IF(ISNA(MATCH("HalfDay",Attendance!L276:BN276,0)),"",MATCH("HalfDay",Attendance!L276:BN276,0))</f>
        <v/>
      </c>
      <c r="E267" s="29">
        <f t="shared" si="20"/>
        <v>0</v>
      </c>
      <c r="F267" s="32" t="str">
        <f>IF(ISNA(LOOKUP(2,1/(Attendance!L276:BN276="Attended"),Attendance!$L$5:$BN$5)),"",LOOKUP(2,1/(Attendance!L276:BN276="Attended"),Attendance!$L$5:$BN$5))</f>
        <v/>
      </c>
      <c r="G267" s="29" t="str">
        <f>IF(ISNA(LOOKUP(2,1/(Attendance!L276:BN276="HalfDay"),Attendance!$L$5:$BN$5)),"",LOOKUP(2,1/(Attendance!L276:BN276="HalfDay"),Attendance!$L$5:$BN$5))</f>
        <v/>
      </c>
      <c r="H267" s="29">
        <f t="shared" si="21"/>
        <v>0</v>
      </c>
      <c r="I267" s="32">
        <f>COUNTIF(Attendance!L276:BN276,"Attended")</f>
        <v>0</v>
      </c>
      <c r="J267" s="29">
        <f>COUNTIF(Attendance!L276:BN276,"HalfDay")</f>
        <v>0</v>
      </c>
      <c r="K267" s="1">
        <f t="shared" si="22"/>
        <v>0</v>
      </c>
      <c r="L267" s="1">
        <f>IF(A267="",0,'Partnership Information'!$E$6-Cumulative!K267)</f>
        <v>0</v>
      </c>
      <c r="M267" s="32">
        <f>INDEX(Attendance!$L$6:$BN$6,E267)</f>
        <v>0</v>
      </c>
      <c r="N267" s="29">
        <f>INDEX(Attendance!$L$6:$BN$6,H267)</f>
        <v>0</v>
      </c>
      <c r="O267" s="29">
        <f t="shared" si="23"/>
        <v>1</v>
      </c>
      <c r="P267" s="33">
        <f t="shared" si="24"/>
        <v>0</v>
      </c>
      <c r="Q267" s="39">
        <f ca="1">IF(ISERROR(K267/'Partnership Information'!$E$6),0,K267/'Partnership Information'!$E$6)</f>
        <v>0</v>
      </c>
      <c r="R267" s="1" t="str">
        <f>IF(A267="","",IF(K267=0,"FLAG",IF('Partnership Information'!$E$6-K267&gt;='Partnership Information'!$B$13,"FLAG","")))</f>
        <v/>
      </c>
    </row>
    <row r="268" spans="1:18" x14ac:dyDescent="0.2">
      <c r="A268" t="str">
        <f>IF(ISBLANK(Attendance!A277),"",Attendance!A277)</f>
        <v/>
      </c>
      <c r="B268" t="str">
        <f>IF(ISBLANK(Attendance!B277),"",Attendance!B277)</f>
        <v/>
      </c>
      <c r="C268" s="32" t="str">
        <f>IF(ISNA(MATCH("Attended",Attendance!L277:BN277,0)),"",MATCH("Attended",Attendance!L277:BN277,0))</f>
        <v/>
      </c>
      <c r="D268" s="29" t="str">
        <f>IF(ISNA(MATCH("HalfDay",Attendance!L277:BN277,0)),"",MATCH("HalfDay",Attendance!L277:BN277,0))</f>
        <v/>
      </c>
      <c r="E268" s="29">
        <f t="shared" si="20"/>
        <v>0</v>
      </c>
      <c r="F268" s="32" t="str">
        <f>IF(ISNA(LOOKUP(2,1/(Attendance!L277:BN277="Attended"),Attendance!$L$5:$BN$5)),"",LOOKUP(2,1/(Attendance!L277:BN277="Attended"),Attendance!$L$5:$BN$5))</f>
        <v/>
      </c>
      <c r="G268" s="29" t="str">
        <f>IF(ISNA(LOOKUP(2,1/(Attendance!L277:BN277="HalfDay"),Attendance!$L$5:$BN$5)),"",LOOKUP(2,1/(Attendance!L277:BN277="HalfDay"),Attendance!$L$5:$BN$5))</f>
        <v/>
      </c>
      <c r="H268" s="29">
        <f t="shared" si="21"/>
        <v>0</v>
      </c>
      <c r="I268" s="32">
        <f>COUNTIF(Attendance!L277:BN277,"Attended")</f>
        <v>0</v>
      </c>
      <c r="J268" s="29">
        <f>COUNTIF(Attendance!L277:BN277,"HalfDay")</f>
        <v>0</v>
      </c>
      <c r="K268" s="1">
        <f t="shared" si="22"/>
        <v>0</v>
      </c>
      <c r="L268" s="1">
        <f>IF(A268="",0,'Partnership Information'!$E$6-Cumulative!K268)</f>
        <v>0</v>
      </c>
      <c r="M268" s="32">
        <f>INDEX(Attendance!$L$6:$BN$6,E268)</f>
        <v>0</v>
      </c>
      <c r="N268" s="29">
        <f>INDEX(Attendance!$L$6:$BN$6,H268)</f>
        <v>0</v>
      </c>
      <c r="O268" s="29">
        <f t="shared" si="23"/>
        <v>1</v>
      </c>
      <c r="P268" s="33">
        <f t="shared" si="24"/>
        <v>0</v>
      </c>
      <c r="Q268" s="39">
        <f ca="1">IF(ISERROR(K268/'Partnership Information'!$E$6),0,K268/'Partnership Information'!$E$6)</f>
        <v>0</v>
      </c>
      <c r="R268" s="1" t="str">
        <f>IF(A268="","",IF(K268=0,"FLAG",IF('Partnership Information'!$E$6-K268&gt;='Partnership Information'!$B$13,"FLAG","")))</f>
        <v/>
      </c>
    </row>
    <row r="269" spans="1:18" x14ac:dyDescent="0.2">
      <c r="A269" t="str">
        <f>IF(ISBLANK(Attendance!A278),"",Attendance!A278)</f>
        <v/>
      </c>
      <c r="B269" t="str">
        <f>IF(ISBLANK(Attendance!B278),"",Attendance!B278)</f>
        <v/>
      </c>
      <c r="C269" s="32" t="str">
        <f>IF(ISNA(MATCH("Attended",Attendance!L278:BN278,0)),"",MATCH("Attended",Attendance!L278:BN278,0))</f>
        <v/>
      </c>
      <c r="D269" s="29" t="str">
        <f>IF(ISNA(MATCH("HalfDay",Attendance!L278:BN278,0)),"",MATCH("HalfDay",Attendance!L278:BN278,0))</f>
        <v/>
      </c>
      <c r="E269" s="29">
        <f t="shared" si="20"/>
        <v>0</v>
      </c>
      <c r="F269" s="32" t="str">
        <f>IF(ISNA(LOOKUP(2,1/(Attendance!L278:BN278="Attended"),Attendance!$L$5:$BN$5)),"",LOOKUP(2,1/(Attendance!L278:BN278="Attended"),Attendance!$L$5:$BN$5))</f>
        <v/>
      </c>
      <c r="G269" s="29" t="str">
        <f>IF(ISNA(LOOKUP(2,1/(Attendance!L278:BN278="HalfDay"),Attendance!$L$5:$BN$5)),"",LOOKUP(2,1/(Attendance!L278:BN278="HalfDay"),Attendance!$L$5:$BN$5))</f>
        <v/>
      </c>
      <c r="H269" s="29">
        <f t="shared" si="21"/>
        <v>0</v>
      </c>
      <c r="I269" s="32">
        <f>COUNTIF(Attendance!L278:BN278,"Attended")</f>
        <v>0</v>
      </c>
      <c r="J269" s="29">
        <f>COUNTIF(Attendance!L278:BN278,"HalfDay")</f>
        <v>0</v>
      </c>
      <c r="K269" s="1">
        <f t="shared" si="22"/>
        <v>0</v>
      </c>
      <c r="L269" s="1">
        <f>IF(A269="",0,'Partnership Information'!$E$6-Cumulative!K269)</f>
        <v>0</v>
      </c>
      <c r="M269" s="32">
        <f>INDEX(Attendance!$L$6:$BN$6,E269)</f>
        <v>0</v>
      </c>
      <c r="N269" s="29">
        <f>INDEX(Attendance!$L$6:$BN$6,H269)</f>
        <v>0</v>
      </c>
      <c r="O269" s="29">
        <f t="shared" si="23"/>
        <v>1</v>
      </c>
      <c r="P269" s="33">
        <f t="shared" si="24"/>
        <v>0</v>
      </c>
      <c r="Q269" s="39">
        <f ca="1">IF(ISERROR(K269/'Partnership Information'!$E$6),0,K269/'Partnership Information'!$E$6)</f>
        <v>0</v>
      </c>
      <c r="R269" s="1" t="str">
        <f>IF(A269="","",IF(K269=0,"FLAG",IF('Partnership Information'!$E$6-K269&gt;='Partnership Information'!$B$13,"FLAG","")))</f>
        <v/>
      </c>
    </row>
    <row r="270" spans="1:18" x14ac:dyDescent="0.2">
      <c r="A270" t="str">
        <f>IF(ISBLANK(Attendance!A279),"",Attendance!A279)</f>
        <v/>
      </c>
      <c r="B270" t="str">
        <f>IF(ISBLANK(Attendance!B279),"",Attendance!B279)</f>
        <v/>
      </c>
      <c r="C270" s="32" t="str">
        <f>IF(ISNA(MATCH("Attended",Attendance!L279:BN279,0)),"",MATCH("Attended",Attendance!L279:BN279,0))</f>
        <v/>
      </c>
      <c r="D270" s="29" t="str">
        <f>IF(ISNA(MATCH("HalfDay",Attendance!L279:BN279,0)),"",MATCH("HalfDay",Attendance!L279:BN279,0))</f>
        <v/>
      </c>
      <c r="E270" s="29">
        <f t="shared" si="20"/>
        <v>0</v>
      </c>
      <c r="F270" s="32" t="str">
        <f>IF(ISNA(LOOKUP(2,1/(Attendance!L279:BN279="Attended"),Attendance!$L$5:$BN$5)),"",LOOKUP(2,1/(Attendance!L279:BN279="Attended"),Attendance!$L$5:$BN$5))</f>
        <v/>
      </c>
      <c r="G270" s="29" t="str">
        <f>IF(ISNA(LOOKUP(2,1/(Attendance!L279:BN279="HalfDay"),Attendance!$L$5:$BN$5)),"",LOOKUP(2,1/(Attendance!L279:BN279="HalfDay"),Attendance!$L$5:$BN$5))</f>
        <v/>
      </c>
      <c r="H270" s="29">
        <f t="shared" si="21"/>
        <v>0</v>
      </c>
      <c r="I270" s="32">
        <f>COUNTIF(Attendance!L279:BN279,"Attended")</f>
        <v>0</v>
      </c>
      <c r="J270" s="29">
        <f>COUNTIF(Attendance!L279:BN279,"HalfDay")</f>
        <v>0</v>
      </c>
      <c r="K270" s="1">
        <f t="shared" si="22"/>
        <v>0</v>
      </c>
      <c r="L270" s="1">
        <f>IF(A270="",0,'Partnership Information'!$E$6-Cumulative!K270)</f>
        <v>0</v>
      </c>
      <c r="M270" s="32">
        <f>INDEX(Attendance!$L$6:$BN$6,E270)</f>
        <v>0</v>
      </c>
      <c r="N270" s="29">
        <f>INDEX(Attendance!$L$6:$BN$6,H270)</f>
        <v>0</v>
      </c>
      <c r="O270" s="29">
        <f t="shared" si="23"/>
        <v>1</v>
      </c>
      <c r="P270" s="33">
        <f t="shared" si="24"/>
        <v>0</v>
      </c>
      <c r="Q270" s="39">
        <f ca="1">IF(ISERROR(K270/'Partnership Information'!$E$6),0,K270/'Partnership Information'!$E$6)</f>
        <v>0</v>
      </c>
      <c r="R270" s="1" t="str">
        <f>IF(A270="","",IF(K270=0,"FLAG",IF('Partnership Information'!$E$6-K270&gt;='Partnership Information'!$B$13,"FLAG","")))</f>
        <v/>
      </c>
    </row>
    <row r="271" spans="1:18" x14ac:dyDescent="0.2">
      <c r="A271" t="str">
        <f>IF(ISBLANK(Attendance!A280),"",Attendance!A280)</f>
        <v/>
      </c>
      <c r="B271" t="str">
        <f>IF(ISBLANK(Attendance!B280),"",Attendance!B280)</f>
        <v/>
      </c>
      <c r="C271" s="32" t="str">
        <f>IF(ISNA(MATCH("Attended",Attendance!L280:BN280,0)),"",MATCH("Attended",Attendance!L280:BN280,0))</f>
        <v/>
      </c>
      <c r="D271" s="29" t="str">
        <f>IF(ISNA(MATCH("HalfDay",Attendance!L280:BN280,0)),"",MATCH("HalfDay",Attendance!L280:BN280,0))</f>
        <v/>
      </c>
      <c r="E271" s="29">
        <f t="shared" si="20"/>
        <v>0</v>
      </c>
      <c r="F271" s="32" t="str">
        <f>IF(ISNA(LOOKUP(2,1/(Attendance!L280:BN280="Attended"),Attendance!$L$5:$BN$5)),"",LOOKUP(2,1/(Attendance!L280:BN280="Attended"),Attendance!$L$5:$BN$5))</f>
        <v/>
      </c>
      <c r="G271" s="29" t="str">
        <f>IF(ISNA(LOOKUP(2,1/(Attendance!L280:BN280="HalfDay"),Attendance!$L$5:$BN$5)),"",LOOKUP(2,1/(Attendance!L280:BN280="HalfDay"),Attendance!$L$5:$BN$5))</f>
        <v/>
      </c>
      <c r="H271" s="29">
        <f t="shared" si="21"/>
        <v>0</v>
      </c>
      <c r="I271" s="32">
        <f>COUNTIF(Attendance!L280:BN280,"Attended")</f>
        <v>0</v>
      </c>
      <c r="J271" s="29">
        <f>COUNTIF(Attendance!L280:BN280,"HalfDay")</f>
        <v>0</v>
      </c>
      <c r="K271" s="1">
        <f t="shared" si="22"/>
        <v>0</v>
      </c>
      <c r="L271" s="1">
        <f>IF(A271="",0,'Partnership Information'!$E$6-Cumulative!K271)</f>
        <v>0</v>
      </c>
      <c r="M271" s="32">
        <f>INDEX(Attendance!$L$6:$BN$6,E271)</f>
        <v>0</v>
      </c>
      <c r="N271" s="29">
        <f>INDEX(Attendance!$L$6:$BN$6,H271)</f>
        <v>0</v>
      </c>
      <c r="O271" s="29">
        <f t="shared" si="23"/>
        <v>1</v>
      </c>
      <c r="P271" s="33">
        <f t="shared" si="24"/>
        <v>0</v>
      </c>
      <c r="Q271" s="39">
        <f ca="1">IF(ISERROR(K271/'Partnership Information'!$E$6),0,K271/'Partnership Information'!$E$6)</f>
        <v>0</v>
      </c>
      <c r="R271" s="1" t="str">
        <f>IF(A271="","",IF(K271=0,"FLAG",IF('Partnership Information'!$E$6-K271&gt;='Partnership Information'!$B$13,"FLAG","")))</f>
        <v/>
      </c>
    </row>
    <row r="272" spans="1:18" x14ac:dyDescent="0.2">
      <c r="A272" t="str">
        <f>IF(ISBLANK(Attendance!A281),"",Attendance!A281)</f>
        <v/>
      </c>
      <c r="B272" t="str">
        <f>IF(ISBLANK(Attendance!B281),"",Attendance!B281)</f>
        <v/>
      </c>
      <c r="C272" s="32" t="str">
        <f>IF(ISNA(MATCH("Attended",Attendance!L281:BN281,0)),"",MATCH("Attended",Attendance!L281:BN281,0))</f>
        <v/>
      </c>
      <c r="D272" s="29" t="str">
        <f>IF(ISNA(MATCH("HalfDay",Attendance!L281:BN281,0)),"",MATCH("HalfDay",Attendance!L281:BN281,0))</f>
        <v/>
      </c>
      <c r="E272" s="29">
        <f t="shared" si="20"/>
        <v>0</v>
      </c>
      <c r="F272" s="32" t="str">
        <f>IF(ISNA(LOOKUP(2,1/(Attendance!L281:BN281="Attended"),Attendance!$L$5:$BN$5)),"",LOOKUP(2,1/(Attendance!L281:BN281="Attended"),Attendance!$L$5:$BN$5))</f>
        <v/>
      </c>
      <c r="G272" s="29" t="str">
        <f>IF(ISNA(LOOKUP(2,1/(Attendance!L281:BN281="HalfDay"),Attendance!$L$5:$BN$5)),"",LOOKUP(2,1/(Attendance!L281:BN281="HalfDay"),Attendance!$L$5:$BN$5))</f>
        <v/>
      </c>
      <c r="H272" s="29">
        <f t="shared" si="21"/>
        <v>0</v>
      </c>
      <c r="I272" s="32">
        <f>COUNTIF(Attendance!L281:BN281,"Attended")</f>
        <v>0</v>
      </c>
      <c r="J272" s="29">
        <f>COUNTIF(Attendance!L281:BN281,"HalfDay")</f>
        <v>0</v>
      </c>
      <c r="K272" s="1">
        <f t="shared" si="22"/>
        <v>0</v>
      </c>
      <c r="L272" s="1">
        <f>IF(A272="",0,'Partnership Information'!$E$6-Cumulative!K272)</f>
        <v>0</v>
      </c>
      <c r="M272" s="32">
        <f>INDEX(Attendance!$L$6:$BN$6,E272)</f>
        <v>0</v>
      </c>
      <c r="N272" s="29">
        <f>INDEX(Attendance!$L$6:$BN$6,H272)</f>
        <v>0</v>
      </c>
      <c r="O272" s="29">
        <f t="shared" si="23"/>
        <v>1</v>
      </c>
      <c r="P272" s="33">
        <f t="shared" si="24"/>
        <v>0</v>
      </c>
      <c r="Q272" s="39">
        <f ca="1">IF(ISERROR(K272/'Partnership Information'!$E$6),0,K272/'Partnership Information'!$E$6)</f>
        <v>0</v>
      </c>
      <c r="R272" s="1" t="str">
        <f>IF(A272="","",IF(K272=0,"FLAG",IF('Partnership Information'!$E$6-K272&gt;='Partnership Information'!$B$13,"FLAG","")))</f>
        <v/>
      </c>
    </row>
    <row r="273" spans="1:18" x14ac:dyDescent="0.2">
      <c r="A273" t="str">
        <f>IF(ISBLANK(Attendance!A282),"",Attendance!A282)</f>
        <v/>
      </c>
      <c r="B273" t="str">
        <f>IF(ISBLANK(Attendance!B282),"",Attendance!B282)</f>
        <v/>
      </c>
      <c r="C273" s="32" t="str">
        <f>IF(ISNA(MATCH("Attended",Attendance!L282:BN282,0)),"",MATCH("Attended",Attendance!L282:BN282,0))</f>
        <v/>
      </c>
      <c r="D273" s="29" t="str">
        <f>IF(ISNA(MATCH("HalfDay",Attendance!L282:BN282,0)),"",MATCH("HalfDay",Attendance!L282:BN282,0))</f>
        <v/>
      </c>
      <c r="E273" s="29">
        <f t="shared" si="20"/>
        <v>0</v>
      </c>
      <c r="F273" s="32" t="str">
        <f>IF(ISNA(LOOKUP(2,1/(Attendance!L282:BN282="Attended"),Attendance!$L$5:$BN$5)),"",LOOKUP(2,1/(Attendance!L282:BN282="Attended"),Attendance!$L$5:$BN$5))</f>
        <v/>
      </c>
      <c r="G273" s="29" t="str">
        <f>IF(ISNA(LOOKUP(2,1/(Attendance!L282:BN282="HalfDay"),Attendance!$L$5:$BN$5)),"",LOOKUP(2,1/(Attendance!L282:BN282="HalfDay"),Attendance!$L$5:$BN$5))</f>
        <v/>
      </c>
      <c r="H273" s="29">
        <f t="shared" si="21"/>
        <v>0</v>
      </c>
      <c r="I273" s="32">
        <f>COUNTIF(Attendance!L282:BN282,"Attended")</f>
        <v>0</v>
      </c>
      <c r="J273" s="29">
        <f>COUNTIF(Attendance!L282:BN282,"HalfDay")</f>
        <v>0</v>
      </c>
      <c r="K273" s="1">
        <f t="shared" si="22"/>
        <v>0</v>
      </c>
      <c r="L273" s="1">
        <f>IF(A273="",0,'Partnership Information'!$E$6-Cumulative!K273)</f>
        <v>0</v>
      </c>
      <c r="M273" s="32">
        <f>INDEX(Attendance!$L$6:$BN$6,E273)</f>
        <v>0</v>
      </c>
      <c r="N273" s="29">
        <f>INDEX(Attendance!$L$6:$BN$6,H273)</f>
        <v>0</v>
      </c>
      <c r="O273" s="29">
        <f t="shared" si="23"/>
        <v>1</v>
      </c>
      <c r="P273" s="33">
        <f t="shared" si="24"/>
        <v>0</v>
      </c>
      <c r="Q273" s="39">
        <f ca="1">IF(ISERROR(K273/'Partnership Information'!$E$6),0,K273/'Partnership Information'!$E$6)</f>
        <v>0</v>
      </c>
      <c r="R273" s="1" t="str">
        <f>IF(A273="","",IF(K273=0,"FLAG",IF('Partnership Information'!$E$6-K273&gt;='Partnership Information'!$B$13,"FLAG","")))</f>
        <v/>
      </c>
    </row>
    <row r="274" spans="1:18" x14ac:dyDescent="0.2">
      <c r="A274" t="str">
        <f>IF(ISBLANK(Attendance!A283),"",Attendance!A283)</f>
        <v/>
      </c>
      <c r="B274" t="str">
        <f>IF(ISBLANK(Attendance!B283),"",Attendance!B283)</f>
        <v/>
      </c>
      <c r="C274" s="32" t="str">
        <f>IF(ISNA(MATCH("Attended",Attendance!L283:BN283,0)),"",MATCH("Attended",Attendance!L283:BN283,0))</f>
        <v/>
      </c>
      <c r="D274" s="29" t="str">
        <f>IF(ISNA(MATCH("HalfDay",Attendance!L283:BN283,0)),"",MATCH("HalfDay",Attendance!L283:BN283,0))</f>
        <v/>
      </c>
      <c r="E274" s="29">
        <f t="shared" si="20"/>
        <v>0</v>
      </c>
      <c r="F274" s="32" t="str">
        <f>IF(ISNA(LOOKUP(2,1/(Attendance!L283:BN283="Attended"),Attendance!$L$5:$BN$5)),"",LOOKUP(2,1/(Attendance!L283:BN283="Attended"),Attendance!$L$5:$BN$5))</f>
        <v/>
      </c>
      <c r="G274" s="29" t="str">
        <f>IF(ISNA(LOOKUP(2,1/(Attendance!L283:BN283="HalfDay"),Attendance!$L$5:$BN$5)),"",LOOKUP(2,1/(Attendance!L283:BN283="HalfDay"),Attendance!$L$5:$BN$5))</f>
        <v/>
      </c>
      <c r="H274" s="29">
        <f t="shared" si="21"/>
        <v>0</v>
      </c>
      <c r="I274" s="32">
        <f>COUNTIF(Attendance!L283:BN283,"Attended")</f>
        <v>0</v>
      </c>
      <c r="J274" s="29">
        <f>COUNTIF(Attendance!L283:BN283,"HalfDay")</f>
        <v>0</v>
      </c>
      <c r="K274" s="1">
        <f t="shared" si="22"/>
        <v>0</v>
      </c>
      <c r="L274" s="1">
        <f>IF(A274="",0,'Partnership Information'!$E$6-Cumulative!K274)</f>
        <v>0</v>
      </c>
      <c r="M274" s="32">
        <f>INDEX(Attendance!$L$6:$BN$6,E274)</f>
        <v>0</v>
      </c>
      <c r="N274" s="29">
        <f>INDEX(Attendance!$L$6:$BN$6,H274)</f>
        <v>0</v>
      </c>
      <c r="O274" s="29">
        <f t="shared" si="23"/>
        <v>1</v>
      </c>
      <c r="P274" s="33">
        <f t="shared" si="24"/>
        <v>0</v>
      </c>
      <c r="Q274" s="39">
        <f ca="1">IF(ISERROR(K274/'Partnership Information'!$E$6),0,K274/'Partnership Information'!$E$6)</f>
        <v>0</v>
      </c>
      <c r="R274" s="1" t="str">
        <f>IF(A274="","",IF(K274=0,"FLAG",IF('Partnership Information'!$E$6-K274&gt;='Partnership Information'!$B$13,"FLAG","")))</f>
        <v/>
      </c>
    </row>
    <row r="275" spans="1:18" x14ac:dyDescent="0.2">
      <c r="A275" t="str">
        <f>IF(ISBLANK(Attendance!A284),"",Attendance!A284)</f>
        <v/>
      </c>
      <c r="B275" t="str">
        <f>IF(ISBLANK(Attendance!B284),"",Attendance!B284)</f>
        <v/>
      </c>
      <c r="C275" s="32" t="str">
        <f>IF(ISNA(MATCH("Attended",Attendance!L284:BN284,0)),"",MATCH("Attended",Attendance!L284:BN284,0))</f>
        <v/>
      </c>
      <c r="D275" s="29" t="str">
        <f>IF(ISNA(MATCH("HalfDay",Attendance!L284:BN284,0)),"",MATCH("HalfDay",Attendance!L284:BN284,0))</f>
        <v/>
      </c>
      <c r="E275" s="29">
        <f t="shared" si="20"/>
        <v>0</v>
      </c>
      <c r="F275" s="32" t="str">
        <f>IF(ISNA(LOOKUP(2,1/(Attendance!L284:BN284="Attended"),Attendance!$L$5:$BN$5)),"",LOOKUP(2,1/(Attendance!L284:BN284="Attended"),Attendance!$L$5:$BN$5))</f>
        <v/>
      </c>
      <c r="G275" s="29" t="str">
        <f>IF(ISNA(LOOKUP(2,1/(Attendance!L284:BN284="HalfDay"),Attendance!$L$5:$BN$5)),"",LOOKUP(2,1/(Attendance!L284:BN284="HalfDay"),Attendance!$L$5:$BN$5))</f>
        <v/>
      </c>
      <c r="H275" s="29">
        <f t="shared" si="21"/>
        <v>0</v>
      </c>
      <c r="I275" s="32">
        <f>COUNTIF(Attendance!L284:BN284,"Attended")</f>
        <v>0</v>
      </c>
      <c r="J275" s="29">
        <f>COUNTIF(Attendance!L284:BN284,"HalfDay")</f>
        <v>0</v>
      </c>
      <c r="K275" s="1">
        <f t="shared" si="22"/>
        <v>0</v>
      </c>
      <c r="L275" s="1">
        <f>IF(A275="",0,'Partnership Information'!$E$6-Cumulative!K275)</f>
        <v>0</v>
      </c>
      <c r="M275" s="32">
        <f>INDEX(Attendance!$L$6:$BN$6,E275)</f>
        <v>0</v>
      </c>
      <c r="N275" s="29">
        <f>INDEX(Attendance!$L$6:$BN$6,H275)</f>
        <v>0</v>
      </c>
      <c r="O275" s="29">
        <f t="shared" si="23"/>
        <v>1</v>
      </c>
      <c r="P275" s="33">
        <f t="shared" si="24"/>
        <v>0</v>
      </c>
      <c r="Q275" s="39">
        <f ca="1">IF(ISERROR(K275/'Partnership Information'!$E$6),0,K275/'Partnership Information'!$E$6)</f>
        <v>0</v>
      </c>
      <c r="R275" s="1" t="str">
        <f>IF(A275="","",IF(K275=0,"FLAG",IF('Partnership Information'!$E$6-K275&gt;='Partnership Information'!$B$13,"FLAG","")))</f>
        <v/>
      </c>
    </row>
    <row r="276" spans="1:18" x14ac:dyDescent="0.2">
      <c r="A276" t="str">
        <f>IF(ISBLANK(Attendance!A285),"",Attendance!A285)</f>
        <v/>
      </c>
      <c r="B276" t="str">
        <f>IF(ISBLANK(Attendance!B285),"",Attendance!B285)</f>
        <v/>
      </c>
      <c r="C276" s="32" t="str">
        <f>IF(ISNA(MATCH("Attended",Attendance!L285:BN285,0)),"",MATCH("Attended",Attendance!L285:BN285,0))</f>
        <v/>
      </c>
      <c r="D276" s="29" t="str">
        <f>IF(ISNA(MATCH("HalfDay",Attendance!L285:BN285,0)),"",MATCH("HalfDay",Attendance!L285:BN285,0))</f>
        <v/>
      </c>
      <c r="E276" s="29">
        <f t="shared" si="20"/>
        <v>0</v>
      </c>
      <c r="F276" s="32" t="str">
        <f>IF(ISNA(LOOKUP(2,1/(Attendance!L285:BN285="Attended"),Attendance!$L$5:$BN$5)),"",LOOKUP(2,1/(Attendance!L285:BN285="Attended"),Attendance!$L$5:$BN$5))</f>
        <v/>
      </c>
      <c r="G276" s="29" t="str">
        <f>IF(ISNA(LOOKUP(2,1/(Attendance!L285:BN285="HalfDay"),Attendance!$L$5:$BN$5)),"",LOOKUP(2,1/(Attendance!L285:BN285="HalfDay"),Attendance!$L$5:$BN$5))</f>
        <v/>
      </c>
      <c r="H276" s="29">
        <f t="shared" si="21"/>
        <v>0</v>
      </c>
      <c r="I276" s="32">
        <f>COUNTIF(Attendance!L285:BN285,"Attended")</f>
        <v>0</v>
      </c>
      <c r="J276" s="29">
        <f>COUNTIF(Attendance!L285:BN285,"HalfDay")</f>
        <v>0</v>
      </c>
      <c r="K276" s="1">
        <f t="shared" si="22"/>
        <v>0</v>
      </c>
      <c r="L276" s="1">
        <f>IF(A276="",0,'Partnership Information'!$E$6-Cumulative!K276)</f>
        <v>0</v>
      </c>
      <c r="M276" s="32">
        <f>INDEX(Attendance!$L$6:$BN$6,E276)</f>
        <v>0</v>
      </c>
      <c r="N276" s="29">
        <f>INDEX(Attendance!$L$6:$BN$6,H276)</f>
        <v>0</v>
      </c>
      <c r="O276" s="29">
        <f t="shared" si="23"/>
        <v>1</v>
      </c>
      <c r="P276" s="33">
        <f t="shared" si="24"/>
        <v>0</v>
      </c>
      <c r="Q276" s="39">
        <f ca="1">IF(ISERROR(K276/'Partnership Information'!$E$6),0,K276/'Partnership Information'!$E$6)</f>
        <v>0</v>
      </c>
      <c r="R276" s="1" t="str">
        <f>IF(A276="","",IF(K276=0,"FLAG",IF('Partnership Information'!$E$6-K276&gt;='Partnership Information'!$B$13,"FLAG","")))</f>
        <v/>
      </c>
    </row>
    <row r="277" spans="1:18" x14ac:dyDescent="0.2">
      <c r="A277" t="str">
        <f>IF(ISBLANK(Attendance!A286),"",Attendance!A286)</f>
        <v/>
      </c>
      <c r="B277" t="str">
        <f>IF(ISBLANK(Attendance!B286),"",Attendance!B286)</f>
        <v/>
      </c>
      <c r="C277" s="32" t="str">
        <f>IF(ISNA(MATCH("Attended",Attendance!L286:BN286,0)),"",MATCH("Attended",Attendance!L286:BN286,0))</f>
        <v/>
      </c>
      <c r="D277" s="29" t="str">
        <f>IF(ISNA(MATCH("HalfDay",Attendance!L286:BN286,0)),"",MATCH("HalfDay",Attendance!L286:BN286,0))</f>
        <v/>
      </c>
      <c r="E277" s="29">
        <f t="shared" si="20"/>
        <v>0</v>
      </c>
      <c r="F277" s="32" t="str">
        <f>IF(ISNA(LOOKUP(2,1/(Attendance!L286:BN286="Attended"),Attendance!$L$5:$BN$5)),"",LOOKUP(2,1/(Attendance!L286:BN286="Attended"),Attendance!$L$5:$BN$5))</f>
        <v/>
      </c>
      <c r="G277" s="29" t="str">
        <f>IF(ISNA(LOOKUP(2,1/(Attendance!L286:BN286="HalfDay"),Attendance!$L$5:$BN$5)),"",LOOKUP(2,1/(Attendance!L286:BN286="HalfDay"),Attendance!$L$5:$BN$5))</f>
        <v/>
      </c>
      <c r="H277" s="29">
        <f t="shared" si="21"/>
        <v>0</v>
      </c>
      <c r="I277" s="32">
        <f>COUNTIF(Attendance!L286:BN286,"Attended")</f>
        <v>0</v>
      </c>
      <c r="J277" s="29">
        <f>COUNTIF(Attendance!L286:BN286,"HalfDay")</f>
        <v>0</v>
      </c>
      <c r="K277" s="1">
        <f t="shared" si="22"/>
        <v>0</v>
      </c>
      <c r="L277" s="1">
        <f>IF(A277="",0,'Partnership Information'!$E$6-Cumulative!K277)</f>
        <v>0</v>
      </c>
      <c r="M277" s="32">
        <f>INDEX(Attendance!$L$6:$BN$6,E277)</f>
        <v>0</v>
      </c>
      <c r="N277" s="29">
        <f>INDEX(Attendance!$L$6:$BN$6,H277)</f>
        <v>0</v>
      </c>
      <c r="O277" s="29">
        <f t="shared" si="23"/>
        <v>1</v>
      </c>
      <c r="P277" s="33">
        <f t="shared" si="24"/>
        <v>0</v>
      </c>
      <c r="Q277" s="39">
        <f ca="1">IF(ISERROR(K277/'Partnership Information'!$E$6),0,K277/'Partnership Information'!$E$6)</f>
        <v>0</v>
      </c>
      <c r="R277" s="1" t="str">
        <f>IF(A277="","",IF(K277=0,"FLAG",IF('Partnership Information'!$E$6-K277&gt;='Partnership Information'!$B$13,"FLAG","")))</f>
        <v/>
      </c>
    </row>
    <row r="278" spans="1:18" x14ac:dyDescent="0.2">
      <c r="A278" t="str">
        <f>IF(ISBLANK(Attendance!A287),"",Attendance!A287)</f>
        <v/>
      </c>
      <c r="B278" t="str">
        <f>IF(ISBLANK(Attendance!B287),"",Attendance!B287)</f>
        <v/>
      </c>
      <c r="C278" s="32" t="str">
        <f>IF(ISNA(MATCH("Attended",Attendance!L287:BN287,0)),"",MATCH("Attended",Attendance!L287:BN287,0))</f>
        <v/>
      </c>
      <c r="D278" s="29" t="str">
        <f>IF(ISNA(MATCH("HalfDay",Attendance!L287:BN287,0)),"",MATCH("HalfDay",Attendance!L287:BN287,0))</f>
        <v/>
      </c>
      <c r="E278" s="29">
        <f t="shared" si="20"/>
        <v>0</v>
      </c>
      <c r="F278" s="32" t="str">
        <f>IF(ISNA(LOOKUP(2,1/(Attendance!L287:BN287="Attended"),Attendance!$L$5:$BN$5)),"",LOOKUP(2,1/(Attendance!L287:BN287="Attended"),Attendance!$L$5:$BN$5))</f>
        <v/>
      </c>
      <c r="G278" s="29" t="str">
        <f>IF(ISNA(LOOKUP(2,1/(Attendance!L287:BN287="HalfDay"),Attendance!$L$5:$BN$5)),"",LOOKUP(2,1/(Attendance!L287:BN287="HalfDay"),Attendance!$L$5:$BN$5))</f>
        <v/>
      </c>
      <c r="H278" s="29">
        <f t="shared" si="21"/>
        <v>0</v>
      </c>
      <c r="I278" s="32">
        <f>COUNTIF(Attendance!L287:BN287,"Attended")</f>
        <v>0</v>
      </c>
      <c r="J278" s="29">
        <f>COUNTIF(Attendance!L287:BN287,"HalfDay")</f>
        <v>0</v>
      </c>
      <c r="K278" s="1">
        <f t="shared" si="22"/>
        <v>0</v>
      </c>
      <c r="L278" s="1">
        <f>IF(A278="",0,'Partnership Information'!$E$6-Cumulative!K278)</f>
        <v>0</v>
      </c>
      <c r="M278" s="32">
        <f>INDEX(Attendance!$L$6:$BN$6,E278)</f>
        <v>0</v>
      </c>
      <c r="N278" s="29">
        <f>INDEX(Attendance!$L$6:$BN$6,H278)</f>
        <v>0</v>
      </c>
      <c r="O278" s="29">
        <f t="shared" si="23"/>
        <v>1</v>
      </c>
      <c r="P278" s="33">
        <f t="shared" si="24"/>
        <v>0</v>
      </c>
      <c r="Q278" s="39">
        <f ca="1">IF(ISERROR(K278/'Partnership Information'!$E$6),0,K278/'Partnership Information'!$E$6)</f>
        <v>0</v>
      </c>
      <c r="R278" s="1" t="str">
        <f>IF(A278="","",IF(K278=0,"FLAG",IF('Partnership Information'!$E$6-K278&gt;='Partnership Information'!$B$13,"FLAG","")))</f>
        <v/>
      </c>
    </row>
    <row r="279" spans="1:18" x14ac:dyDescent="0.2">
      <c r="A279" t="str">
        <f>IF(ISBLANK(Attendance!A288),"",Attendance!A288)</f>
        <v/>
      </c>
      <c r="B279" t="str">
        <f>IF(ISBLANK(Attendance!B288),"",Attendance!B288)</f>
        <v/>
      </c>
      <c r="C279" s="32" t="str">
        <f>IF(ISNA(MATCH("Attended",Attendance!L288:BN288,0)),"",MATCH("Attended",Attendance!L288:BN288,0))</f>
        <v/>
      </c>
      <c r="D279" s="29" t="str">
        <f>IF(ISNA(MATCH("HalfDay",Attendance!L288:BN288,0)),"",MATCH("HalfDay",Attendance!L288:BN288,0))</f>
        <v/>
      </c>
      <c r="E279" s="29">
        <f t="shared" si="20"/>
        <v>0</v>
      </c>
      <c r="F279" s="32" t="str">
        <f>IF(ISNA(LOOKUP(2,1/(Attendance!L288:BN288="Attended"),Attendance!$L$5:$BN$5)),"",LOOKUP(2,1/(Attendance!L288:BN288="Attended"),Attendance!$L$5:$BN$5))</f>
        <v/>
      </c>
      <c r="G279" s="29" t="str">
        <f>IF(ISNA(LOOKUP(2,1/(Attendance!L288:BN288="HalfDay"),Attendance!$L$5:$BN$5)),"",LOOKUP(2,1/(Attendance!L288:BN288="HalfDay"),Attendance!$L$5:$BN$5))</f>
        <v/>
      </c>
      <c r="H279" s="29">
        <f t="shared" si="21"/>
        <v>0</v>
      </c>
      <c r="I279" s="32">
        <f>COUNTIF(Attendance!L288:BN288,"Attended")</f>
        <v>0</v>
      </c>
      <c r="J279" s="29">
        <f>COUNTIF(Attendance!L288:BN288,"HalfDay")</f>
        <v>0</v>
      </c>
      <c r="K279" s="1">
        <f t="shared" si="22"/>
        <v>0</v>
      </c>
      <c r="L279" s="1">
        <f>IF(A279="",0,'Partnership Information'!$E$6-Cumulative!K279)</f>
        <v>0</v>
      </c>
      <c r="M279" s="32">
        <f>INDEX(Attendance!$L$6:$BN$6,E279)</f>
        <v>0</v>
      </c>
      <c r="N279" s="29">
        <f>INDEX(Attendance!$L$6:$BN$6,H279)</f>
        <v>0</v>
      </c>
      <c r="O279" s="29">
        <f t="shared" si="23"/>
        <v>1</v>
      </c>
      <c r="P279" s="33">
        <f t="shared" si="24"/>
        <v>0</v>
      </c>
      <c r="Q279" s="39">
        <f ca="1">IF(ISERROR(K279/'Partnership Information'!$E$6),0,K279/'Partnership Information'!$E$6)</f>
        <v>0</v>
      </c>
      <c r="R279" s="1" t="str">
        <f>IF(A279="","",IF(K279=0,"FLAG",IF('Partnership Information'!$E$6-K279&gt;='Partnership Information'!$B$13,"FLAG","")))</f>
        <v/>
      </c>
    </row>
    <row r="280" spans="1:18" x14ac:dyDescent="0.2">
      <c r="A280" t="str">
        <f>IF(ISBLANK(Attendance!A289),"",Attendance!A289)</f>
        <v/>
      </c>
      <c r="B280" t="str">
        <f>IF(ISBLANK(Attendance!B289),"",Attendance!B289)</f>
        <v/>
      </c>
      <c r="C280" s="32" t="str">
        <f>IF(ISNA(MATCH("Attended",Attendance!L289:BN289,0)),"",MATCH("Attended",Attendance!L289:BN289,0))</f>
        <v/>
      </c>
      <c r="D280" s="29" t="str">
        <f>IF(ISNA(MATCH("HalfDay",Attendance!L289:BN289,0)),"",MATCH("HalfDay",Attendance!L289:BN289,0))</f>
        <v/>
      </c>
      <c r="E280" s="29">
        <f t="shared" si="20"/>
        <v>0</v>
      </c>
      <c r="F280" s="32" t="str">
        <f>IF(ISNA(LOOKUP(2,1/(Attendance!L289:BN289="Attended"),Attendance!$L$5:$BN$5)),"",LOOKUP(2,1/(Attendance!L289:BN289="Attended"),Attendance!$L$5:$BN$5))</f>
        <v/>
      </c>
      <c r="G280" s="29" t="str">
        <f>IF(ISNA(LOOKUP(2,1/(Attendance!L289:BN289="HalfDay"),Attendance!$L$5:$BN$5)),"",LOOKUP(2,1/(Attendance!L289:BN289="HalfDay"),Attendance!$L$5:$BN$5))</f>
        <v/>
      </c>
      <c r="H280" s="29">
        <f t="shared" si="21"/>
        <v>0</v>
      </c>
      <c r="I280" s="32">
        <f>COUNTIF(Attendance!L289:BN289,"Attended")</f>
        <v>0</v>
      </c>
      <c r="J280" s="29">
        <f>COUNTIF(Attendance!L289:BN289,"HalfDay")</f>
        <v>0</v>
      </c>
      <c r="K280" s="1">
        <f t="shared" si="22"/>
        <v>0</v>
      </c>
      <c r="L280" s="1">
        <f>IF(A280="",0,'Partnership Information'!$E$6-Cumulative!K280)</f>
        <v>0</v>
      </c>
      <c r="M280" s="32">
        <f>INDEX(Attendance!$L$6:$BN$6,E280)</f>
        <v>0</v>
      </c>
      <c r="N280" s="29">
        <f>INDEX(Attendance!$L$6:$BN$6,H280)</f>
        <v>0</v>
      </c>
      <c r="O280" s="29">
        <f t="shared" si="23"/>
        <v>1</v>
      </c>
      <c r="P280" s="33">
        <f t="shared" si="24"/>
        <v>0</v>
      </c>
      <c r="Q280" s="39">
        <f ca="1">IF(ISERROR(K280/'Partnership Information'!$E$6),0,K280/'Partnership Information'!$E$6)</f>
        <v>0</v>
      </c>
      <c r="R280" s="1" t="str">
        <f>IF(A280="","",IF(K280=0,"FLAG",IF('Partnership Information'!$E$6-K280&gt;='Partnership Information'!$B$13,"FLAG","")))</f>
        <v/>
      </c>
    </row>
    <row r="281" spans="1:18" x14ac:dyDescent="0.2">
      <c r="A281" t="str">
        <f>IF(ISBLANK(Attendance!A290),"",Attendance!A290)</f>
        <v/>
      </c>
      <c r="B281" t="str">
        <f>IF(ISBLANK(Attendance!B290),"",Attendance!B290)</f>
        <v/>
      </c>
      <c r="C281" s="32" t="str">
        <f>IF(ISNA(MATCH("Attended",Attendance!L290:BN290,0)),"",MATCH("Attended",Attendance!L290:BN290,0))</f>
        <v/>
      </c>
      <c r="D281" s="29" t="str">
        <f>IF(ISNA(MATCH("HalfDay",Attendance!L290:BN290,0)),"",MATCH("HalfDay",Attendance!L290:BN290,0))</f>
        <v/>
      </c>
      <c r="E281" s="29">
        <f t="shared" si="20"/>
        <v>0</v>
      </c>
      <c r="F281" s="32" t="str">
        <f>IF(ISNA(LOOKUP(2,1/(Attendance!L290:BN290="Attended"),Attendance!$L$5:$BN$5)),"",LOOKUP(2,1/(Attendance!L290:BN290="Attended"),Attendance!$L$5:$BN$5))</f>
        <v/>
      </c>
      <c r="G281" s="29" t="str">
        <f>IF(ISNA(LOOKUP(2,1/(Attendance!L290:BN290="HalfDay"),Attendance!$L$5:$BN$5)),"",LOOKUP(2,1/(Attendance!L290:BN290="HalfDay"),Attendance!$L$5:$BN$5))</f>
        <v/>
      </c>
      <c r="H281" s="29">
        <f t="shared" si="21"/>
        <v>0</v>
      </c>
      <c r="I281" s="32">
        <f>COUNTIF(Attendance!L290:BN290,"Attended")</f>
        <v>0</v>
      </c>
      <c r="J281" s="29">
        <f>COUNTIF(Attendance!L290:BN290,"HalfDay")</f>
        <v>0</v>
      </c>
      <c r="K281" s="1">
        <f t="shared" si="22"/>
        <v>0</v>
      </c>
      <c r="L281" s="1">
        <f>IF(A281="",0,'Partnership Information'!$E$6-Cumulative!K281)</f>
        <v>0</v>
      </c>
      <c r="M281" s="32">
        <f>INDEX(Attendance!$L$6:$BN$6,E281)</f>
        <v>0</v>
      </c>
      <c r="N281" s="29">
        <f>INDEX(Attendance!$L$6:$BN$6,H281)</f>
        <v>0</v>
      </c>
      <c r="O281" s="29">
        <f t="shared" si="23"/>
        <v>1</v>
      </c>
      <c r="P281" s="33">
        <f t="shared" si="24"/>
        <v>0</v>
      </c>
      <c r="Q281" s="39">
        <f ca="1">IF(ISERROR(K281/'Partnership Information'!$E$6),0,K281/'Partnership Information'!$E$6)</f>
        <v>0</v>
      </c>
      <c r="R281" s="1" t="str">
        <f>IF(A281="","",IF(K281=0,"FLAG",IF('Partnership Information'!$E$6-K281&gt;='Partnership Information'!$B$13,"FLAG","")))</f>
        <v/>
      </c>
    </row>
    <row r="282" spans="1:18" x14ac:dyDescent="0.2">
      <c r="A282" t="str">
        <f>IF(ISBLANK(Attendance!A291),"",Attendance!A291)</f>
        <v/>
      </c>
      <c r="B282" t="str">
        <f>IF(ISBLANK(Attendance!B291),"",Attendance!B291)</f>
        <v/>
      </c>
      <c r="C282" s="32" t="str">
        <f>IF(ISNA(MATCH("Attended",Attendance!L291:BN291,0)),"",MATCH("Attended",Attendance!L291:BN291,0))</f>
        <v/>
      </c>
      <c r="D282" s="29" t="str">
        <f>IF(ISNA(MATCH("HalfDay",Attendance!L291:BN291,0)),"",MATCH("HalfDay",Attendance!L291:BN291,0))</f>
        <v/>
      </c>
      <c r="E282" s="29">
        <f t="shared" si="20"/>
        <v>0</v>
      </c>
      <c r="F282" s="32" t="str">
        <f>IF(ISNA(LOOKUP(2,1/(Attendance!L291:BN291="Attended"),Attendance!$L$5:$BN$5)),"",LOOKUP(2,1/(Attendance!L291:BN291="Attended"),Attendance!$L$5:$BN$5))</f>
        <v/>
      </c>
      <c r="G282" s="29" t="str">
        <f>IF(ISNA(LOOKUP(2,1/(Attendance!L291:BN291="HalfDay"),Attendance!$L$5:$BN$5)),"",LOOKUP(2,1/(Attendance!L291:BN291="HalfDay"),Attendance!$L$5:$BN$5))</f>
        <v/>
      </c>
      <c r="H282" s="29">
        <f t="shared" si="21"/>
        <v>0</v>
      </c>
      <c r="I282" s="32">
        <f>COUNTIF(Attendance!L291:BN291,"Attended")</f>
        <v>0</v>
      </c>
      <c r="J282" s="29">
        <f>COUNTIF(Attendance!L291:BN291,"HalfDay")</f>
        <v>0</v>
      </c>
      <c r="K282" s="1">
        <f t="shared" si="22"/>
        <v>0</v>
      </c>
      <c r="L282" s="1">
        <f>IF(A282="",0,'Partnership Information'!$E$6-Cumulative!K282)</f>
        <v>0</v>
      </c>
      <c r="M282" s="32">
        <f>INDEX(Attendance!$L$6:$BN$6,E282)</f>
        <v>0</v>
      </c>
      <c r="N282" s="29">
        <f>INDEX(Attendance!$L$6:$BN$6,H282)</f>
        <v>0</v>
      </c>
      <c r="O282" s="29">
        <f t="shared" si="23"/>
        <v>1</v>
      </c>
      <c r="P282" s="33">
        <f t="shared" si="24"/>
        <v>0</v>
      </c>
      <c r="Q282" s="39">
        <f ca="1">IF(ISERROR(K282/'Partnership Information'!$E$6),0,K282/'Partnership Information'!$E$6)</f>
        <v>0</v>
      </c>
      <c r="R282" s="1" t="str">
        <f>IF(A282="","",IF(K282=0,"FLAG",IF('Partnership Information'!$E$6-K282&gt;='Partnership Information'!$B$13,"FLAG","")))</f>
        <v/>
      </c>
    </row>
    <row r="283" spans="1:18" x14ac:dyDescent="0.2">
      <c r="A283" t="str">
        <f>IF(ISBLANK(Attendance!A292),"",Attendance!A292)</f>
        <v/>
      </c>
      <c r="B283" t="str">
        <f>IF(ISBLANK(Attendance!B292),"",Attendance!B292)</f>
        <v/>
      </c>
      <c r="C283" s="32" t="str">
        <f>IF(ISNA(MATCH("Attended",Attendance!L292:BN292,0)),"",MATCH("Attended",Attendance!L292:BN292,0))</f>
        <v/>
      </c>
      <c r="D283" s="29" t="str">
        <f>IF(ISNA(MATCH("HalfDay",Attendance!L292:BN292,0)),"",MATCH("HalfDay",Attendance!L292:BN292,0))</f>
        <v/>
      </c>
      <c r="E283" s="29">
        <f t="shared" si="20"/>
        <v>0</v>
      </c>
      <c r="F283" s="32" t="str">
        <f>IF(ISNA(LOOKUP(2,1/(Attendance!L292:BN292="Attended"),Attendance!$L$5:$BN$5)),"",LOOKUP(2,1/(Attendance!L292:BN292="Attended"),Attendance!$L$5:$BN$5))</f>
        <v/>
      </c>
      <c r="G283" s="29" t="str">
        <f>IF(ISNA(LOOKUP(2,1/(Attendance!L292:BN292="HalfDay"),Attendance!$L$5:$BN$5)),"",LOOKUP(2,1/(Attendance!L292:BN292="HalfDay"),Attendance!$L$5:$BN$5))</f>
        <v/>
      </c>
      <c r="H283" s="29">
        <f t="shared" si="21"/>
        <v>0</v>
      </c>
      <c r="I283" s="32">
        <f>COUNTIF(Attendance!L292:BN292,"Attended")</f>
        <v>0</v>
      </c>
      <c r="J283" s="29">
        <f>COUNTIF(Attendance!L292:BN292,"HalfDay")</f>
        <v>0</v>
      </c>
      <c r="K283" s="1">
        <f t="shared" si="22"/>
        <v>0</v>
      </c>
      <c r="L283" s="1">
        <f>IF(A283="",0,'Partnership Information'!$E$6-Cumulative!K283)</f>
        <v>0</v>
      </c>
      <c r="M283" s="32">
        <f>INDEX(Attendance!$L$6:$BN$6,E283)</f>
        <v>0</v>
      </c>
      <c r="N283" s="29">
        <f>INDEX(Attendance!$L$6:$BN$6,H283)</f>
        <v>0</v>
      </c>
      <c r="O283" s="29">
        <f t="shared" si="23"/>
        <v>1</v>
      </c>
      <c r="P283" s="33">
        <f t="shared" si="24"/>
        <v>0</v>
      </c>
      <c r="Q283" s="39">
        <f ca="1">IF(ISERROR(K283/'Partnership Information'!$E$6),0,K283/'Partnership Information'!$E$6)</f>
        <v>0</v>
      </c>
      <c r="R283" s="1" t="str">
        <f>IF(A283="","",IF(K283=0,"FLAG",IF('Partnership Information'!$E$6-K283&gt;='Partnership Information'!$B$13,"FLAG","")))</f>
        <v/>
      </c>
    </row>
    <row r="284" spans="1:18" x14ac:dyDescent="0.2">
      <c r="A284" t="str">
        <f>IF(ISBLANK(Attendance!A293),"",Attendance!A293)</f>
        <v/>
      </c>
      <c r="B284" t="str">
        <f>IF(ISBLANK(Attendance!B293),"",Attendance!B293)</f>
        <v/>
      </c>
      <c r="C284" s="32" t="str">
        <f>IF(ISNA(MATCH("Attended",Attendance!L293:BN293,0)),"",MATCH("Attended",Attendance!L293:BN293,0))</f>
        <v/>
      </c>
      <c r="D284" s="29" t="str">
        <f>IF(ISNA(MATCH("HalfDay",Attendance!L293:BN293,0)),"",MATCH("HalfDay",Attendance!L293:BN293,0))</f>
        <v/>
      </c>
      <c r="E284" s="29">
        <f t="shared" si="20"/>
        <v>0</v>
      </c>
      <c r="F284" s="32" t="str">
        <f>IF(ISNA(LOOKUP(2,1/(Attendance!L293:BN293="Attended"),Attendance!$L$5:$BN$5)),"",LOOKUP(2,1/(Attendance!L293:BN293="Attended"),Attendance!$L$5:$BN$5))</f>
        <v/>
      </c>
      <c r="G284" s="29" t="str">
        <f>IF(ISNA(LOOKUP(2,1/(Attendance!L293:BN293="HalfDay"),Attendance!$L$5:$BN$5)),"",LOOKUP(2,1/(Attendance!L293:BN293="HalfDay"),Attendance!$L$5:$BN$5))</f>
        <v/>
      </c>
      <c r="H284" s="29">
        <f t="shared" si="21"/>
        <v>0</v>
      </c>
      <c r="I284" s="32">
        <f>COUNTIF(Attendance!L293:BN293,"Attended")</f>
        <v>0</v>
      </c>
      <c r="J284" s="29">
        <f>COUNTIF(Attendance!L293:BN293,"HalfDay")</f>
        <v>0</v>
      </c>
      <c r="K284" s="1">
        <f t="shared" si="22"/>
        <v>0</v>
      </c>
      <c r="L284" s="1">
        <f>IF(A284="",0,'Partnership Information'!$E$6-Cumulative!K284)</f>
        <v>0</v>
      </c>
      <c r="M284" s="32">
        <f>INDEX(Attendance!$L$6:$BN$6,E284)</f>
        <v>0</v>
      </c>
      <c r="N284" s="29">
        <f>INDEX(Attendance!$L$6:$BN$6,H284)</f>
        <v>0</v>
      </c>
      <c r="O284" s="29">
        <f t="shared" si="23"/>
        <v>1</v>
      </c>
      <c r="P284" s="33">
        <f t="shared" si="24"/>
        <v>0</v>
      </c>
      <c r="Q284" s="39">
        <f ca="1">IF(ISERROR(K284/'Partnership Information'!$E$6),0,K284/'Partnership Information'!$E$6)</f>
        <v>0</v>
      </c>
      <c r="R284" s="1" t="str">
        <f>IF(A284="","",IF(K284=0,"FLAG",IF('Partnership Information'!$E$6-K284&gt;='Partnership Information'!$B$13,"FLAG","")))</f>
        <v/>
      </c>
    </row>
    <row r="285" spans="1:18" x14ac:dyDescent="0.2">
      <c r="A285" t="str">
        <f>IF(ISBLANK(Attendance!A294),"",Attendance!A294)</f>
        <v/>
      </c>
      <c r="B285" t="str">
        <f>IF(ISBLANK(Attendance!B294),"",Attendance!B294)</f>
        <v/>
      </c>
      <c r="C285" s="32" t="str">
        <f>IF(ISNA(MATCH("Attended",Attendance!L294:BN294,0)),"",MATCH("Attended",Attendance!L294:BN294,0))</f>
        <v/>
      </c>
      <c r="D285" s="29" t="str">
        <f>IF(ISNA(MATCH("HalfDay",Attendance!L294:BN294,0)),"",MATCH("HalfDay",Attendance!L294:BN294,0))</f>
        <v/>
      </c>
      <c r="E285" s="29">
        <f t="shared" si="20"/>
        <v>0</v>
      </c>
      <c r="F285" s="32" t="str">
        <f>IF(ISNA(LOOKUP(2,1/(Attendance!L294:BN294="Attended"),Attendance!$L$5:$BN$5)),"",LOOKUP(2,1/(Attendance!L294:BN294="Attended"),Attendance!$L$5:$BN$5))</f>
        <v/>
      </c>
      <c r="G285" s="29" t="str">
        <f>IF(ISNA(LOOKUP(2,1/(Attendance!L294:BN294="HalfDay"),Attendance!$L$5:$BN$5)),"",LOOKUP(2,1/(Attendance!L294:BN294="HalfDay"),Attendance!$L$5:$BN$5))</f>
        <v/>
      </c>
      <c r="H285" s="29">
        <f t="shared" si="21"/>
        <v>0</v>
      </c>
      <c r="I285" s="32">
        <f>COUNTIF(Attendance!L294:BN294,"Attended")</f>
        <v>0</v>
      </c>
      <c r="J285" s="29">
        <f>COUNTIF(Attendance!L294:BN294,"HalfDay")</f>
        <v>0</v>
      </c>
      <c r="K285" s="1">
        <f t="shared" si="22"/>
        <v>0</v>
      </c>
      <c r="L285" s="1">
        <f>IF(A285="",0,'Partnership Information'!$E$6-Cumulative!K285)</f>
        <v>0</v>
      </c>
      <c r="M285" s="32">
        <f>INDEX(Attendance!$L$6:$BN$6,E285)</f>
        <v>0</v>
      </c>
      <c r="N285" s="29">
        <f>INDEX(Attendance!$L$6:$BN$6,H285)</f>
        <v>0</v>
      </c>
      <c r="O285" s="29">
        <f t="shared" si="23"/>
        <v>1</v>
      </c>
      <c r="P285" s="33">
        <f t="shared" si="24"/>
        <v>0</v>
      </c>
      <c r="Q285" s="39">
        <f ca="1">IF(ISERROR(K285/'Partnership Information'!$E$6),0,K285/'Partnership Information'!$E$6)</f>
        <v>0</v>
      </c>
      <c r="R285" s="1" t="str">
        <f>IF(A285="","",IF(K285=0,"FLAG",IF('Partnership Information'!$E$6-K285&gt;='Partnership Information'!$B$13,"FLAG","")))</f>
        <v/>
      </c>
    </row>
    <row r="286" spans="1:18" x14ac:dyDescent="0.2">
      <c r="A286" t="str">
        <f>IF(ISBLANK(Attendance!A295),"",Attendance!A295)</f>
        <v/>
      </c>
      <c r="B286" t="str">
        <f>IF(ISBLANK(Attendance!B295),"",Attendance!B295)</f>
        <v/>
      </c>
      <c r="C286" s="32" t="str">
        <f>IF(ISNA(MATCH("Attended",Attendance!L295:BN295,0)),"",MATCH("Attended",Attendance!L295:BN295,0))</f>
        <v/>
      </c>
      <c r="D286" s="29" t="str">
        <f>IF(ISNA(MATCH("HalfDay",Attendance!L295:BN295,0)),"",MATCH("HalfDay",Attendance!L295:BN295,0))</f>
        <v/>
      </c>
      <c r="E286" s="29">
        <f t="shared" si="20"/>
        <v>0</v>
      </c>
      <c r="F286" s="32" t="str">
        <f>IF(ISNA(LOOKUP(2,1/(Attendance!L295:BN295="Attended"),Attendance!$L$5:$BN$5)),"",LOOKUP(2,1/(Attendance!L295:BN295="Attended"),Attendance!$L$5:$BN$5))</f>
        <v/>
      </c>
      <c r="G286" s="29" t="str">
        <f>IF(ISNA(LOOKUP(2,1/(Attendance!L295:BN295="HalfDay"),Attendance!$L$5:$BN$5)),"",LOOKUP(2,1/(Attendance!L295:BN295="HalfDay"),Attendance!$L$5:$BN$5))</f>
        <v/>
      </c>
      <c r="H286" s="29">
        <f t="shared" si="21"/>
        <v>0</v>
      </c>
      <c r="I286" s="32">
        <f>COUNTIF(Attendance!L295:BN295,"Attended")</f>
        <v>0</v>
      </c>
      <c r="J286" s="29">
        <f>COUNTIF(Attendance!L295:BN295,"HalfDay")</f>
        <v>0</v>
      </c>
      <c r="K286" s="1">
        <f t="shared" si="22"/>
        <v>0</v>
      </c>
      <c r="L286" s="1">
        <f>IF(A286="",0,'Partnership Information'!$E$6-Cumulative!K286)</f>
        <v>0</v>
      </c>
      <c r="M286" s="32">
        <f>INDEX(Attendance!$L$6:$BN$6,E286)</f>
        <v>0</v>
      </c>
      <c r="N286" s="29">
        <f>INDEX(Attendance!$L$6:$BN$6,H286)</f>
        <v>0</v>
      </c>
      <c r="O286" s="29">
        <f t="shared" si="23"/>
        <v>1</v>
      </c>
      <c r="P286" s="33">
        <f t="shared" si="24"/>
        <v>0</v>
      </c>
      <c r="Q286" s="39">
        <f ca="1">IF(ISERROR(K286/'Partnership Information'!$E$6),0,K286/'Partnership Information'!$E$6)</f>
        <v>0</v>
      </c>
      <c r="R286" s="1" t="str">
        <f>IF(A286="","",IF(K286=0,"FLAG",IF('Partnership Information'!$E$6-K286&gt;='Partnership Information'!$B$13,"FLAG","")))</f>
        <v/>
      </c>
    </row>
    <row r="287" spans="1:18" x14ac:dyDescent="0.2">
      <c r="A287" t="str">
        <f>IF(ISBLANK(Attendance!A296),"",Attendance!A296)</f>
        <v/>
      </c>
      <c r="B287" t="str">
        <f>IF(ISBLANK(Attendance!B296),"",Attendance!B296)</f>
        <v/>
      </c>
      <c r="C287" s="32" t="str">
        <f>IF(ISNA(MATCH("Attended",Attendance!L296:BN296,0)),"",MATCH("Attended",Attendance!L296:BN296,0))</f>
        <v/>
      </c>
      <c r="D287" s="29" t="str">
        <f>IF(ISNA(MATCH("HalfDay",Attendance!L296:BN296,0)),"",MATCH("HalfDay",Attendance!L296:BN296,0))</f>
        <v/>
      </c>
      <c r="E287" s="29">
        <f t="shared" si="20"/>
        <v>0</v>
      </c>
      <c r="F287" s="32" t="str">
        <f>IF(ISNA(LOOKUP(2,1/(Attendance!L296:BN296="Attended"),Attendance!$L$5:$BN$5)),"",LOOKUP(2,1/(Attendance!L296:BN296="Attended"),Attendance!$L$5:$BN$5))</f>
        <v/>
      </c>
      <c r="G287" s="29" t="str">
        <f>IF(ISNA(LOOKUP(2,1/(Attendance!L296:BN296="HalfDay"),Attendance!$L$5:$BN$5)),"",LOOKUP(2,1/(Attendance!L296:BN296="HalfDay"),Attendance!$L$5:$BN$5))</f>
        <v/>
      </c>
      <c r="H287" s="29">
        <f t="shared" si="21"/>
        <v>0</v>
      </c>
      <c r="I287" s="32">
        <f>COUNTIF(Attendance!L296:BN296,"Attended")</f>
        <v>0</v>
      </c>
      <c r="J287" s="29">
        <f>COUNTIF(Attendance!L296:BN296,"HalfDay")</f>
        <v>0</v>
      </c>
      <c r="K287" s="1">
        <f t="shared" si="22"/>
        <v>0</v>
      </c>
      <c r="L287" s="1">
        <f>IF(A287="",0,'Partnership Information'!$E$6-Cumulative!K287)</f>
        <v>0</v>
      </c>
      <c r="M287" s="32">
        <f>INDEX(Attendance!$L$6:$BN$6,E287)</f>
        <v>0</v>
      </c>
      <c r="N287" s="29">
        <f>INDEX(Attendance!$L$6:$BN$6,H287)</f>
        <v>0</v>
      </c>
      <c r="O287" s="29">
        <f t="shared" si="23"/>
        <v>1</v>
      </c>
      <c r="P287" s="33">
        <f t="shared" si="24"/>
        <v>0</v>
      </c>
      <c r="Q287" s="39">
        <f ca="1">IF(ISERROR(K287/'Partnership Information'!$E$6),0,K287/'Partnership Information'!$E$6)</f>
        <v>0</v>
      </c>
      <c r="R287" s="1" t="str">
        <f>IF(A287="","",IF(K287=0,"FLAG",IF('Partnership Information'!$E$6-K287&gt;='Partnership Information'!$B$13,"FLAG","")))</f>
        <v/>
      </c>
    </row>
    <row r="288" spans="1:18" x14ac:dyDescent="0.2">
      <c r="A288" t="str">
        <f>IF(ISBLANK(Attendance!A297),"",Attendance!A297)</f>
        <v/>
      </c>
      <c r="B288" t="str">
        <f>IF(ISBLANK(Attendance!B297),"",Attendance!B297)</f>
        <v/>
      </c>
      <c r="C288" s="32" t="str">
        <f>IF(ISNA(MATCH("Attended",Attendance!L297:BN297,0)),"",MATCH("Attended",Attendance!L297:BN297,0))</f>
        <v/>
      </c>
      <c r="D288" s="29" t="str">
        <f>IF(ISNA(MATCH("HalfDay",Attendance!L297:BN297,0)),"",MATCH("HalfDay",Attendance!L297:BN297,0))</f>
        <v/>
      </c>
      <c r="E288" s="29">
        <f t="shared" si="20"/>
        <v>0</v>
      </c>
      <c r="F288" s="32" t="str">
        <f>IF(ISNA(LOOKUP(2,1/(Attendance!L297:BN297="Attended"),Attendance!$L$5:$BN$5)),"",LOOKUP(2,1/(Attendance!L297:BN297="Attended"),Attendance!$L$5:$BN$5))</f>
        <v/>
      </c>
      <c r="G288" s="29" t="str">
        <f>IF(ISNA(LOOKUP(2,1/(Attendance!L297:BN297="HalfDay"),Attendance!$L$5:$BN$5)),"",LOOKUP(2,1/(Attendance!L297:BN297="HalfDay"),Attendance!$L$5:$BN$5))</f>
        <v/>
      </c>
      <c r="H288" s="29">
        <f t="shared" si="21"/>
        <v>0</v>
      </c>
      <c r="I288" s="32">
        <f>COUNTIF(Attendance!L297:BN297,"Attended")</f>
        <v>0</v>
      </c>
      <c r="J288" s="29">
        <f>COUNTIF(Attendance!L297:BN297,"HalfDay")</f>
        <v>0</v>
      </c>
      <c r="K288" s="1">
        <f t="shared" si="22"/>
        <v>0</v>
      </c>
      <c r="L288" s="1">
        <f>IF(A288="",0,'Partnership Information'!$E$6-Cumulative!K288)</f>
        <v>0</v>
      </c>
      <c r="M288" s="32">
        <f>INDEX(Attendance!$L$6:$BN$6,E288)</f>
        <v>0</v>
      </c>
      <c r="N288" s="29">
        <f>INDEX(Attendance!$L$6:$BN$6,H288)</f>
        <v>0</v>
      </c>
      <c r="O288" s="29">
        <f t="shared" si="23"/>
        <v>1</v>
      </c>
      <c r="P288" s="33">
        <f t="shared" si="24"/>
        <v>0</v>
      </c>
      <c r="Q288" s="39">
        <f ca="1">IF(ISERROR(K288/'Partnership Information'!$E$6),0,K288/'Partnership Information'!$E$6)</f>
        <v>0</v>
      </c>
      <c r="R288" s="1" t="str">
        <f>IF(A288="","",IF(K288=0,"FLAG",IF('Partnership Information'!$E$6-K288&gt;='Partnership Information'!$B$13,"FLAG","")))</f>
        <v/>
      </c>
    </row>
    <row r="289" spans="1:18" x14ac:dyDescent="0.2">
      <c r="A289" t="str">
        <f>IF(ISBLANK(Attendance!A298),"",Attendance!A298)</f>
        <v/>
      </c>
      <c r="B289" t="str">
        <f>IF(ISBLANK(Attendance!B298),"",Attendance!B298)</f>
        <v/>
      </c>
      <c r="C289" s="32" t="str">
        <f>IF(ISNA(MATCH("Attended",Attendance!L298:BN298,0)),"",MATCH("Attended",Attendance!L298:BN298,0))</f>
        <v/>
      </c>
      <c r="D289" s="29" t="str">
        <f>IF(ISNA(MATCH("HalfDay",Attendance!L298:BN298,0)),"",MATCH("HalfDay",Attendance!L298:BN298,0))</f>
        <v/>
      </c>
      <c r="E289" s="29">
        <f t="shared" si="20"/>
        <v>0</v>
      </c>
      <c r="F289" s="32" t="str">
        <f>IF(ISNA(LOOKUP(2,1/(Attendance!L298:BN298="Attended"),Attendance!$L$5:$BN$5)),"",LOOKUP(2,1/(Attendance!L298:BN298="Attended"),Attendance!$L$5:$BN$5))</f>
        <v/>
      </c>
      <c r="G289" s="29" t="str">
        <f>IF(ISNA(LOOKUP(2,1/(Attendance!L298:BN298="HalfDay"),Attendance!$L$5:$BN$5)),"",LOOKUP(2,1/(Attendance!L298:BN298="HalfDay"),Attendance!$L$5:$BN$5))</f>
        <v/>
      </c>
      <c r="H289" s="29">
        <f t="shared" si="21"/>
        <v>0</v>
      </c>
      <c r="I289" s="32">
        <f>COUNTIF(Attendance!L298:BN298,"Attended")</f>
        <v>0</v>
      </c>
      <c r="J289" s="29">
        <f>COUNTIF(Attendance!L298:BN298,"HalfDay")</f>
        <v>0</v>
      </c>
      <c r="K289" s="1">
        <f t="shared" si="22"/>
        <v>0</v>
      </c>
      <c r="L289" s="1">
        <f>IF(A289="",0,'Partnership Information'!$E$6-Cumulative!K289)</f>
        <v>0</v>
      </c>
      <c r="M289" s="32">
        <f>INDEX(Attendance!$L$6:$BN$6,E289)</f>
        <v>0</v>
      </c>
      <c r="N289" s="29">
        <f>INDEX(Attendance!$L$6:$BN$6,H289)</f>
        <v>0</v>
      </c>
      <c r="O289" s="29">
        <f t="shared" si="23"/>
        <v>1</v>
      </c>
      <c r="P289" s="33">
        <f t="shared" si="24"/>
        <v>0</v>
      </c>
      <c r="Q289" s="39">
        <f ca="1">IF(ISERROR(K289/'Partnership Information'!$E$6),0,K289/'Partnership Information'!$E$6)</f>
        <v>0</v>
      </c>
      <c r="R289" s="1" t="str">
        <f>IF(A289="","",IF(K289=0,"FLAG",IF('Partnership Information'!$E$6-K289&gt;='Partnership Information'!$B$13,"FLAG","")))</f>
        <v/>
      </c>
    </row>
    <row r="290" spans="1:18" x14ac:dyDescent="0.2">
      <c r="A290" t="str">
        <f>IF(ISBLANK(Attendance!A299),"",Attendance!A299)</f>
        <v/>
      </c>
      <c r="B290" t="str">
        <f>IF(ISBLANK(Attendance!B299),"",Attendance!B299)</f>
        <v/>
      </c>
      <c r="C290" s="32" t="str">
        <f>IF(ISNA(MATCH("Attended",Attendance!L299:BN299,0)),"",MATCH("Attended",Attendance!L299:BN299,0))</f>
        <v/>
      </c>
      <c r="D290" s="29" t="str">
        <f>IF(ISNA(MATCH("HalfDay",Attendance!L299:BN299,0)),"",MATCH("HalfDay",Attendance!L299:BN299,0))</f>
        <v/>
      </c>
      <c r="E290" s="29">
        <f t="shared" ref="E290:E299" si="25">MIN(C290:D290)</f>
        <v>0</v>
      </c>
      <c r="F290" s="32" t="str">
        <f>IF(ISNA(LOOKUP(2,1/(Attendance!L299:BN299="Attended"),Attendance!$L$5:$BN$5)),"",LOOKUP(2,1/(Attendance!L299:BN299="Attended"),Attendance!$L$5:$BN$5))</f>
        <v/>
      </c>
      <c r="G290" s="29" t="str">
        <f>IF(ISNA(LOOKUP(2,1/(Attendance!L299:BN299="HalfDay"),Attendance!$L$5:$BN$5)),"",LOOKUP(2,1/(Attendance!L299:BN299="HalfDay"),Attendance!$L$5:$BN$5))</f>
        <v/>
      </c>
      <c r="H290" s="29">
        <f t="shared" ref="H290:H299" si="26">MAX(F290:G290)</f>
        <v>0</v>
      </c>
      <c r="I290" s="32">
        <f>COUNTIF(Attendance!L299:BN299,"Attended")</f>
        <v>0</v>
      </c>
      <c r="J290" s="29">
        <f>COUNTIF(Attendance!L299:BN299,"HalfDay")</f>
        <v>0</v>
      </c>
      <c r="K290" s="1">
        <f t="shared" ref="K290:K299" si="27">I290+J290*0.5</f>
        <v>0</v>
      </c>
      <c r="L290" s="1">
        <f>IF(A290="",0,'Partnership Information'!$E$6-Cumulative!K290)</f>
        <v>0</v>
      </c>
      <c r="M290" s="32">
        <f>INDEX(Attendance!$L$6:$BN$6,E290)</f>
        <v>0</v>
      </c>
      <c r="N290" s="29">
        <f>INDEX(Attendance!$L$6:$BN$6,H290)</f>
        <v>0</v>
      </c>
      <c r="O290" s="29">
        <f t="shared" ref="O290:O299" si="28">N290-M290+1</f>
        <v>1</v>
      </c>
      <c r="P290" s="33">
        <f t="shared" ref="P290:P299" si="29">K290/O290</f>
        <v>0</v>
      </c>
      <c r="Q290" s="39">
        <f ca="1">IF(ISERROR(K290/'Partnership Information'!$E$6),0,K290/'Partnership Information'!$E$6)</f>
        <v>0</v>
      </c>
      <c r="R290" s="1" t="str">
        <f>IF(A290="","",IF(K290=0,"FLAG",IF('Partnership Information'!$E$6-K290&gt;='Partnership Information'!$B$13,"FLAG","")))</f>
        <v/>
      </c>
    </row>
    <row r="291" spans="1:18" x14ac:dyDescent="0.2">
      <c r="A291" t="str">
        <f>IF(ISBLANK(Attendance!A300),"",Attendance!A300)</f>
        <v/>
      </c>
      <c r="B291" t="str">
        <f>IF(ISBLANK(Attendance!B300),"",Attendance!B300)</f>
        <v/>
      </c>
      <c r="C291" s="32" t="str">
        <f>IF(ISNA(MATCH("Attended",Attendance!L300:BN300,0)),"",MATCH("Attended",Attendance!L300:BN300,0))</f>
        <v/>
      </c>
      <c r="D291" s="29" t="str">
        <f>IF(ISNA(MATCH("HalfDay",Attendance!L300:BN300,0)),"",MATCH("HalfDay",Attendance!L300:BN300,0))</f>
        <v/>
      </c>
      <c r="E291" s="29">
        <f t="shared" si="25"/>
        <v>0</v>
      </c>
      <c r="F291" s="32" t="str">
        <f>IF(ISNA(LOOKUP(2,1/(Attendance!L300:BN300="Attended"),Attendance!$L$5:$BN$5)),"",LOOKUP(2,1/(Attendance!L300:BN300="Attended"),Attendance!$L$5:$BN$5))</f>
        <v/>
      </c>
      <c r="G291" s="29" t="str">
        <f>IF(ISNA(LOOKUP(2,1/(Attendance!L300:BN300="HalfDay"),Attendance!$L$5:$BN$5)),"",LOOKUP(2,1/(Attendance!L300:BN300="HalfDay"),Attendance!$L$5:$BN$5))</f>
        <v/>
      </c>
      <c r="H291" s="29">
        <f t="shared" si="26"/>
        <v>0</v>
      </c>
      <c r="I291" s="32">
        <f>COUNTIF(Attendance!L300:BN300,"Attended")</f>
        <v>0</v>
      </c>
      <c r="J291" s="29">
        <f>COUNTIF(Attendance!L300:BN300,"HalfDay")</f>
        <v>0</v>
      </c>
      <c r="K291" s="1">
        <f t="shared" si="27"/>
        <v>0</v>
      </c>
      <c r="L291" s="1">
        <f>IF(A291="",0,'Partnership Information'!$E$6-Cumulative!K291)</f>
        <v>0</v>
      </c>
      <c r="M291" s="32">
        <f>INDEX(Attendance!$L$6:$BN$6,E291)</f>
        <v>0</v>
      </c>
      <c r="N291" s="29">
        <f>INDEX(Attendance!$L$6:$BN$6,H291)</f>
        <v>0</v>
      </c>
      <c r="O291" s="29">
        <f t="shared" si="28"/>
        <v>1</v>
      </c>
      <c r="P291" s="33">
        <f t="shared" si="29"/>
        <v>0</v>
      </c>
      <c r="Q291" s="39">
        <f ca="1">IF(ISERROR(K291/'Partnership Information'!$E$6),0,K291/'Partnership Information'!$E$6)</f>
        <v>0</v>
      </c>
      <c r="R291" s="1" t="str">
        <f>IF(A291="","",IF(K291=0,"FLAG",IF('Partnership Information'!$E$6-K291&gt;='Partnership Information'!$B$13,"FLAG","")))</f>
        <v/>
      </c>
    </row>
    <row r="292" spans="1:18" x14ac:dyDescent="0.2">
      <c r="A292" t="str">
        <f>IF(ISBLANK(Attendance!A301),"",Attendance!A301)</f>
        <v/>
      </c>
      <c r="B292" t="str">
        <f>IF(ISBLANK(Attendance!B301),"",Attendance!B301)</f>
        <v/>
      </c>
      <c r="C292" s="32" t="str">
        <f>IF(ISNA(MATCH("Attended",Attendance!L301:BN301,0)),"",MATCH("Attended",Attendance!L301:BN301,0))</f>
        <v/>
      </c>
      <c r="D292" s="29" t="str">
        <f>IF(ISNA(MATCH("HalfDay",Attendance!L301:BN301,0)),"",MATCH("HalfDay",Attendance!L301:BN301,0))</f>
        <v/>
      </c>
      <c r="E292" s="29">
        <f t="shared" si="25"/>
        <v>0</v>
      </c>
      <c r="F292" s="32" t="str">
        <f>IF(ISNA(LOOKUP(2,1/(Attendance!L301:BN301="Attended"),Attendance!$L$5:$BN$5)),"",LOOKUP(2,1/(Attendance!L301:BN301="Attended"),Attendance!$L$5:$BN$5))</f>
        <v/>
      </c>
      <c r="G292" s="29" t="str">
        <f>IF(ISNA(LOOKUP(2,1/(Attendance!L301:BN301="HalfDay"),Attendance!$L$5:$BN$5)),"",LOOKUP(2,1/(Attendance!L301:BN301="HalfDay"),Attendance!$L$5:$BN$5))</f>
        <v/>
      </c>
      <c r="H292" s="29">
        <f t="shared" si="26"/>
        <v>0</v>
      </c>
      <c r="I292" s="32">
        <f>COUNTIF(Attendance!L301:BN301,"Attended")</f>
        <v>0</v>
      </c>
      <c r="J292" s="29">
        <f>COUNTIF(Attendance!L301:BN301,"HalfDay")</f>
        <v>0</v>
      </c>
      <c r="K292" s="1">
        <f t="shared" si="27"/>
        <v>0</v>
      </c>
      <c r="L292" s="1">
        <f>IF(A292="",0,'Partnership Information'!$E$6-Cumulative!K292)</f>
        <v>0</v>
      </c>
      <c r="M292" s="32">
        <f>INDEX(Attendance!$L$6:$BN$6,E292)</f>
        <v>0</v>
      </c>
      <c r="N292" s="29">
        <f>INDEX(Attendance!$L$6:$BN$6,H292)</f>
        <v>0</v>
      </c>
      <c r="O292" s="29">
        <f t="shared" si="28"/>
        <v>1</v>
      </c>
      <c r="P292" s="33">
        <f t="shared" si="29"/>
        <v>0</v>
      </c>
      <c r="Q292" s="39">
        <f ca="1">IF(ISERROR(K292/'Partnership Information'!$E$6),0,K292/'Partnership Information'!$E$6)</f>
        <v>0</v>
      </c>
      <c r="R292" s="1" t="str">
        <f>IF(A292="","",IF(K292=0,"FLAG",IF('Partnership Information'!$E$6-K292&gt;='Partnership Information'!$B$13,"FLAG","")))</f>
        <v/>
      </c>
    </row>
    <row r="293" spans="1:18" x14ac:dyDescent="0.2">
      <c r="A293" t="str">
        <f>IF(ISBLANK(Attendance!A302),"",Attendance!A302)</f>
        <v/>
      </c>
      <c r="B293" t="str">
        <f>IF(ISBLANK(Attendance!B302),"",Attendance!B302)</f>
        <v/>
      </c>
      <c r="C293" s="32" t="str">
        <f>IF(ISNA(MATCH("Attended",Attendance!L302:BN302,0)),"",MATCH("Attended",Attendance!L302:BN302,0))</f>
        <v/>
      </c>
      <c r="D293" s="29" t="str">
        <f>IF(ISNA(MATCH("HalfDay",Attendance!L302:BN302,0)),"",MATCH("HalfDay",Attendance!L302:BN302,0))</f>
        <v/>
      </c>
      <c r="E293" s="29">
        <f t="shared" si="25"/>
        <v>0</v>
      </c>
      <c r="F293" s="32" t="str">
        <f>IF(ISNA(LOOKUP(2,1/(Attendance!L302:BN302="Attended"),Attendance!$L$5:$BN$5)),"",LOOKUP(2,1/(Attendance!L302:BN302="Attended"),Attendance!$L$5:$BN$5))</f>
        <v/>
      </c>
      <c r="G293" s="29" t="str">
        <f>IF(ISNA(LOOKUP(2,1/(Attendance!L302:BN302="HalfDay"),Attendance!$L$5:$BN$5)),"",LOOKUP(2,1/(Attendance!L302:BN302="HalfDay"),Attendance!$L$5:$BN$5))</f>
        <v/>
      </c>
      <c r="H293" s="29">
        <f t="shared" si="26"/>
        <v>0</v>
      </c>
      <c r="I293" s="32">
        <f>COUNTIF(Attendance!L302:BN302,"Attended")</f>
        <v>0</v>
      </c>
      <c r="J293" s="29">
        <f>COUNTIF(Attendance!L302:BN302,"HalfDay")</f>
        <v>0</v>
      </c>
      <c r="K293" s="1">
        <f t="shared" si="27"/>
        <v>0</v>
      </c>
      <c r="L293" s="1">
        <f>IF(A293="",0,'Partnership Information'!$E$6-Cumulative!K293)</f>
        <v>0</v>
      </c>
      <c r="M293" s="32">
        <f>INDEX(Attendance!$L$6:$BN$6,E293)</f>
        <v>0</v>
      </c>
      <c r="N293" s="29">
        <f>INDEX(Attendance!$L$6:$BN$6,H293)</f>
        <v>0</v>
      </c>
      <c r="O293" s="29">
        <f t="shared" si="28"/>
        <v>1</v>
      </c>
      <c r="P293" s="33">
        <f t="shared" si="29"/>
        <v>0</v>
      </c>
      <c r="Q293" s="39">
        <f ca="1">IF(ISERROR(K293/'Partnership Information'!$E$6),0,K293/'Partnership Information'!$E$6)</f>
        <v>0</v>
      </c>
      <c r="R293" s="1" t="str">
        <f>IF(A293="","",IF(K293=0,"FLAG",IF('Partnership Information'!$E$6-K293&gt;='Partnership Information'!$B$13,"FLAG","")))</f>
        <v/>
      </c>
    </row>
    <row r="294" spans="1:18" x14ac:dyDescent="0.2">
      <c r="A294" t="str">
        <f>IF(ISBLANK(Attendance!A303),"",Attendance!A303)</f>
        <v/>
      </c>
      <c r="B294" t="str">
        <f>IF(ISBLANK(Attendance!B303),"",Attendance!B303)</f>
        <v/>
      </c>
      <c r="C294" s="32" t="str">
        <f>IF(ISNA(MATCH("Attended",Attendance!L303:BN303,0)),"",MATCH("Attended",Attendance!L303:BN303,0))</f>
        <v/>
      </c>
      <c r="D294" s="29" t="str">
        <f>IF(ISNA(MATCH("HalfDay",Attendance!L303:BN303,0)),"",MATCH("HalfDay",Attendance!L303:BN303,0))</f>
        <v/>
      </c>
      <c r="E294" s="29">
        <f t="shared" si="25"/>
        <v>0</v>
      </c>
      <c r="F294" s="32" t="str">
        <f>IF(ISNA(LOOKUP(2,1/(Attendance!L303:BN303="Attended"),Attendance!$L$5:$BN$5)),"",LOOKUP(2,1/(Attendance!L303:BN303="Attended"),Attendance!$L$5:$BN$5))</f>
        <v/>
      </c>
      <c r="G294" s="29" t="str">
        <f>IF(ISNA(LOOKUP(2,1/(Attendance!L303:BN303="HalfDay"),Attendance!$L$5:$BN$5)),"",LOOKUP(2,1/(Attendance!L303:BN303="HalfDay"),Attendance!$L$5:$BN$5))</f>
        <v/>
      </c>
      <c r="H294" s="29">
        <f t="shared" si="26"/>
        <v>0</v>
      </c>
      <c r="I294" s="32">
        <f>COUNTIF(Attendance!L303:BN303,"Attended")</f>
        <v>0</v>
      </c>
      <c r="J294" s="29">
        <f>COUNTIF(Attendance!L303:BN303,"HalfDay")</f>
        <v>0</v>
      </c>
      <c r="K294" s="1">
        <f t="shared" si="27"/>
        <v>0</v>
      </c>
      <c r="L294" s="1">
        <f>IF(A294="",0,'Partnership Information'!$E$6-Cumulative!K294)</f>
        <v>0</v>
      </c>
      <c r="M294" s="32">
        <f>INDEX(Attendance!$L$6:$BN$6,E294)</f>
        <v>0</v>
      </c>
      <c r="N294" s="29">
        <f>INDEX(Attendance!$L$6:$BN$6,H294)</f>
        <v>0</v>
      </c>
      <c r="O294" s="29">
        <f t="shared" si="28"/>
        <v>1</v>
      </c>
      <c r="P294" s="33">
        <f t="shared" si="29"/>
        <v>0</v>
      </c>
      <c r="Q294" s="39">
        <f ca="1">IF(ISERROR(K294/'Partnership Information'!$E$6),0,K294/'Partnership Information'!$E$6)</f>
        <v>0</v>
      </c>
      <c r="R294" s="1" t="str">
        <f>IF(A294="","",IF(K294=0,"FLAG",IF('Partnership Information'!$E$6-K294&gt;='Partnership Information'!$B$13,"FLAG","")))</f>
        <v/>
      </c>
    </row>
    <row r="295" spans="1:18" x14ac:dyDescent="0.2">
      <c r="A295" t="str">
        <f>IF(ISBLANK(Attendance!A304),"",Attendance!A304)</f>
        <v/>
      </c>
      <c r="B295" t="str">
        <f>IF(ISBLANK(Attendance!B304),"",Attendance!B304)</f>
        <v/>
      </c>
      <c r="C295" s="32" t="str">
        <f>IF(ISNA(MATCH("Attended",Attendance!L304:BN304,0)),"",MATCH("Attended",Attendance!L304:BN304,0))</f>
        <v/>
      </c>
      <c r="D295" s="29" t="str">
        <f>IF(ISNA(MATCH("HalfDay",Attendance!L304:BN304,0)),"",MATCH("HalfDay",Attendance!L304:BN304,0))</f>
        <v/>
      </c>
      <c r="E295" s="29">
        <f t="shared" si="25"/>
        <v>0</v>
      </c>
      <c r="F295" s="32" t="str">
        <f>IF(ISNA(LOOKUP(2,1/(Attendance!L304:BN304="Attended"),Attendance!$L$5:$BN$5)),"",LOOKUP(2,1/(Attendance!L304:BN304="Attended"),Attendance!$L$5:$BN$5))</f>
        <v/>
      </c>
      <c r="G295" s="29" t="str">
        <f>IF(ISNA(LOOKUP(2,1/(Attendance!L304:BN304="HalfDay"),Attendance!$L$5:$BN$5)),"",LOOKUP(2,1/(Attendance!L304:BN304="HalfDay"),Attendance!$L$5:$BN$5))</f>
        <v/>
      </c>
      <c r="H295" s="29">
        <f t="shared" si="26"/>
        <v>0</v>
      </c>
      <c r="I295" s="32">
        <f>COUNTIF(Attendance!L304:BN304,"Attended")</f>
        <v>0</v>
      </c>
      <c r="J295" s="29">
        <f>COUNTIF(Attendance!L304:BN304,"HalfDay")</f>
        <v>0</v>
      </c>
      <c r="K295" s="1">
        <f t="shared" si="27"/>
        <v>0</v>
      </c>
      <c r="L295" s="1">
        <f>IF(A295="",0,'Partnership Information'!$E$6-Cumulative!K295)</f>
        <v>0</v>
      </c>
      <c r="M295" s="32">
        <f>INDEX(Attendance!$L$6:$BN$6,E295)</f>
        <v>0</v>
      </c>
      <c r="N295" s="29">
        <f>INDEX(Attendance!$L$6:$BN$6,H295)</f>
        <v>0</v>
      </c>
      <c r="O295" s="29">
        <f t="shared" si="28"/>
        <v>1</v>
      </c>
      <c r="P295" s="33">
        <f t="shared" si="29"/>
        <v>0</v>
      </c>
      <c r="Q295" s="39">
        <f ca="1">IF(ISERROR(K295/'Partnership Information'!$E$6),0,K295/'Partnership Information'!$E$6)</f>
        <v>0</v>
      </c>
      <c r="R295" s="1" t="str">
        <f>IF(A295="","",IF(K295=0,"FLAG",IF('Partnership Information'!$E$6-K295&gt;='Partnership Information'!$B$13,"FLAG","")))</f>
        <v/>
      </c>
    </row>
    <row r="296" spans="1:18" x14ac:dyDescent="0.2">
      <c r="A296" t="str">
        <f>IF(ISBLANK(Attendance!A305),"",Attendance!A305)</f>
        <v/>
      </c>
      <c r="B296" t="str">
        <f>IF(ISBLANK(Attendance!B305),"",Attendance!B305)</f>
        <v/>
      </c>
      <c r="C296" s="32" t="str">
        <f>IF(ISNA(MATCH("Attended",Attendance!L305:BN305,0)),"",MATCH("Attended",Attendance!L305:BN305,0))</f>
        <v/>
      </c>
      <c r="D296" s="29" t="str">
        <f>IF(ISNA(MATCH("HalfDay",Attendance!L305:BN305,0)),"",MATCH("HalfDay",Attendance!L305:BN305,0))</f>
        <v/>
      </c>
      <c r="E296" s="29">
        <f t="shared" si="25"/>
        <v>0</v>
      </c>
      <c r="F296" s="32" t="str">
        <f>IF(ISNA(LOOKUP(2,1/(Attendance!L305:BN305="Attended"),Attendance!$L$5:$BN$5)),"",LOOKUP(2,1/(Attendance!L305:BN305="Attended"),Attendance!$L$5:$BN$5))</f>
        <v/>
      </c>
      <c r="G296" s="29" t="str">
        <f>IF(ISNA(LOOKUP(2,1/(Attendance!L305:BN305="HalfDay"),Attendance!$L$5:$BN$5)),"",LOOKUP(2,1/(Attendance!L305:BN305="HalfDay"),Attendance!$L$5:$BN$5))</f>
        <v/>
      </c>
      <c r="H296" s="29">
        <f t="shared" si="26"/>
        <v>0</v>
      </c>
      <c r="I296" s="32">
        <f>COUNTIF(Attendance!L305:BN305,"Attended")</f>
        <v>0</v>
      </c>
      <c r="J296" s="29">
        <f>COUNTIF(Attendance!L305:BN305,"HalfDay")</f>
        <v>0</v>
      </c>
      <c r="K296" s="1">
        <f t="shared" si="27"/>
        <v>0</v>
      </c>
      <c r="L296" s="1">
        <f>IF(A296="",0,'Partnership Information'!$E$6-Cumulative!K296)</f>
        <v>0</v>
      </c>
      <c r="M296" s="32">
        <f>INDEX(Attendance!$L$6:$BN$6,E296)</f>
        <v>0</v>
      </c>
      <c r="N296" s="29">
        <f>INDEX(Attendance!$L$6:$BN$6,H296)</f>
        <v>0</v>
      </c>
      <c r="O296" s="29">
        <f t="shared" si="28"/>
        <v>1</v>
      </c>
      <c r="P296" s="33">
        <f t="shared" si="29"/>
        <v>0</v>
      </c>
      <c r="Q296" s="39">
        <f ca="1">IF(ISERROR(K296/'Partnership Information'!$E$6),0,K296/'Partnership Information'!$E$6)</f>
        <v>0</v>
      </c>
      <c r="R296" s="1" t="str">
        <f>IF(A296="","",IF(K296=0,"FLAG",IF('Partnership Information'!$E$6-K296&gt;='Partnership Information'!$B$13,"FLAG","")))</f>
        <v/>
      </c>
    </row>
    <row r="297" spans="1:18" x14ac:dyDescent="0.2">
      <c r="A297" t="str">
        <f>IF(ISBLANK(Attendance!A306),"",Attendance!A306)</f>
        <v/>
      </c>
      <c r="B297" t="str">
        <f>IF(ISBLANK(Attendance!B306),"",Attendance!B306)</f>
        <v/>
      </c>
      <c r="C297" s="32" t="str">
        <f>IF(ISNA(MATCH("Attended",Attendance!L306:BN306,0)),"",MATCH("Attended",Attendance!L306:BN306,0))</f>
        <v/>
      </c>
      <c r="D297" s="29" t="str">
        <f>IF(ISNA(MATCH("HalfDay",Attendance!L306:BN306,0)),"",MATCH("HalfDay",Attendance!L306:BN306,0))</f>
        <v/>
      </c>
      <c r="E297" s="29">
        <f t="shared" si="25"/>
        <v>0</v>
      </c>
      <c r="F297" s="32" t="str">
        <f>IF(ISNA(LOOKUP(2,1/(Attendance!L306:BN306="Attended"),Attendance!$L$5:$BN$5)),"",LOOKUP(2,1/(Attendance!L306:BN306="Attended"),Attendance!$L$5:$BN$5))</f>
        <v/>
      </c>
      <c r="G297" s="29" t="str">
        <f>IF(ISNA(LOOKUP(2,1/(Attendance!L306:BN306="HalfDay"),Attendance!$L$5:$BN$5)),"",LOOKUP(2,1/(Attendance!L306:BN306="HalfDay"),Attendance!$L$5:$BN$5))</f>
        <v/>
      </c>
      <c r="H297" s="29">
        <f t="shared" si="26"/>
        <v>0</v>
      </c>
      <c r="I297" s="32">
        <f>COUNTIF(Attendance!L306:BN306,"Attended")</f>
        <v>0</v>
      </c>
      <c r="J297" s="29">
        <f>COUNTIF(Attendance!L306:BN306,"HalfDay")</f>
        <v>0</v>
      </c>
      <c r="K297" s="1">
        <f t="shared" si="27"/>
        <v>0</v>
      </c>
      <c r="L297" s="1">
        <f>IF(A297="",0,'Partnership Information'!$E$6-Cumulative!K297)</f>
        <v>0</v>
      </c>
      <c r="M297" s="32">
        <f>INDEX(Attendance!$L$6:$BN$6,E297)</f>
        <v>0</v>
      </c>
      <c r="N297" s="29">
        <f>INDEX(Attendance!$L$6:$BN$6,H297)</f>
        <v>0</v>
      </c>
      <c r="O297" s="29">
        <f t="shared" si="28"/>
        <v>1</v>
      </c>
      <c r="P297" s="33">
        <f t="shared" si="29"/>
        <v>0</v>
      </c>
      <c r="Q297" s="39">
        <f ca="1">IF(ISERROR(K297/'Partnership Information'!$E$6),0,K297/'Partnership Information'!$E$6)</f>
        <v>0</v>
      </c>
      <c r="R297" s="1" t="str">
        <f>IF(A297="","",IF(K297=0,"FLAG",IF('Partnership Information'!$E$6-K297&gt;='Partnership Information'!$B$13,"FLAG","")))</f>
        <v/>
      </c>
    </row>
    <row r="298" spans="1:18" x14ac:dyDescent="0.2">
      <c r="A298" t="str">
        <f>IF(ISBLANK(Attendance!A307),"",Attendance!A307)</f>
        <v/>
      </c>
      <c r="B298" t="str">
        <f>IF(ISBLANK(Attendance!B307),"",Attendance!B307)</f>
        <v/>
      </c>
      <c r="C298" s="32" t="str">
        <f>IF(ISNA(MATCH("Attended",Attendance!L307:BN307,0)),"",MATCH("Attended",Attendance!L307:BN307,0))</f>
        <v/>
      </c>
      <c r="D298" s="29" t="str">
        <f>IF(ISNA(MATCH("HalfDay",Attendance!L307:BN307,0)),"",MATCH("HalfDay",Attendance!L307:BN307,0))</f>
        <v/>
      </c>
      <c r="E298" s="29">
        <f t="shared" si="25"/>
        <v>0</v>
      </c>
      <c r="F298" s="32" t="str">
        <f>IF(ISNA(LOOKUP(2,1/(Attendance!L307:BN307="Attended"),Attendance!$L$5:$BN$5)),"",LOOKUP(2,1/(Attendance!L307:BN307="Attended"),Attendance!$L$5:$BN$5))</f>
        <v/>
      </c>
      <c r="G298" s="29" t="str">
        <f>IF(ISNA(LOOKUP(2,1/(Attendance!L307:BN307="HalfDay"),Attendance!$L$5:$BN$5)),"",LOOKUP(2,1/(Attendance!L307:BN307="HalfDay"),Attendance!$L$5:$BN$5))</f>
        <v/>
      </c>
      <c r="H298" s="29">
        <f t="shared" si="26"/>
        <v>0</v>
      </c>
      <c r="I298" s="32">
        <f>COUNTIF(Attendance!L307:BN307,"Attended")</f>
        <v>0</v>
      </c>
      <c r="J298" s="29">
        <f>COUNTIF(Attendance!L307:BN307,"HalfDay")</f>
        <v>0</v>
      </c>
      <c r="K298" s="1">
        <f t="shared" si="27"/>
        <v>0</v>
      </c>
      <c r="L298" s="1">
        <f>IF(A298="",0,'Partnership Information'!$E$6-Cumulative!K298)</f>
        <v>0</v>
      </c>
      <c r="M298" s="32">
        <f>INDEX(Attendance!$L$6:$BN$6,E298)</f>
        <v>0</v>
      </c>
      <c r="N298" s="29">
        <f>INDEX(Attendance!$L$6:$BN$6,H298)</f>
        <v>0</v>
      </c>
      <c r="O298" s="29">
        <f t="shared" si="28"/>
        <v>1</v>
      </c>
      <c r="P298" s="33">
        <f t="shared" si="29"/>
        <v>0</v>
      </c>
      <c r="Q298" s="39">
        <f ca="1">IF(ISERROR(K298/'Partnership Information'!$E$6),0,K298/'Partnership Information'!$E$6)</f>
        <v>0</v>
      </c>
      <c r="R298" s="1" t="str">
        <f>IF(A298="","",IF(K298=0,"FLAG",IF('Partnership Information'!$E$6-K298&gt;='Partnership Information'!$B$13,"FLAG","")))</f>
        <v/>
      </c>
    </row>
    <row r="299" spans="1:18" x14ac:dyDescent="0.2">
      <c r="A299" t="str">
        <f>IF(ISBLANK(Attendance!A308),"",Attendance!A308)</f>
        <v/>
      </c>
      <c r="B299" t="str">
        <f>IF(ISBLANK(Attendance!B308),"",Attendance!B308)</f>
        <v/>
      </c>
      <c r="C299" s="32" t="str">
        <f>IF(ISNA(MATCH("Attended",Attendance!L308:BN308,0)),"",MATCH("Attended",Attendance!L308:BN308,0))</f>
        <v/>
      </c>
      <c r="D299" s="29" t="str">
        <f>IF(ISNA(MATCH("HalfDay",Attendance!L308:BN308,0)),"",MATCH("HalfDay",Attendance!L308:BN308,0))</f>
        <v/>
      </c>
      <c r="E299" s="29">
        <f t="shared" si="25"/>
        <v>0</v>
      </c>
      <c r="F299" s="32" t="str">
        <f>IF(ISNA(LOOKUP(2,1/(Attendance!L308:BN308="Attended"),Attendance!$L$5:$BN$5)),"",LOOKUP(2,1/(Attendance!L308:BN308="Attended"),Attendance!$L$5:$BN$5))</f>
        <v/>
      </c>
      <c r="G299" s="29" t="str">
        <f>IF(ISNA(LOOKUP(2,1/(Attendance!L308:BN308="HalfDay"),Attendance!$L$5:$BN$5)),"",LOOKUP(2,1/(Attendance!L308:BN308="HalfDay"),Attendance!$L$5:$BN$5))</f>
        <v/>
      </c>
      <c r="H299" s="29">
        <f t="shared" si="26"/>
        <v>0</v>
      </c>
      <c r="I299" s="32">
        <f>COUNTIF(Attendance!L308:BN308,"Attended")</f>
        <v>0</v>
      </c>
      <c r="J299" s="29">
        <f>COUNTIF(Attendance!L308:BN308,"HalfDay")</f>
        <v>0</v>
      </c>
      <c r="K299" s="1">
        <f t="shared" si="27"/>
        <v>0</v>
      </c>
      <c r="L299" s="1">
        <f>IF(A299="",0,'Partnership Information'!$E$6-Cumulative!K299)</f>
        <v>0</v>
      </c>
      <c r="M299" s="32">
        <f>INDEX(Attendance!$L$6:$BN$6,E299)</f>
        <v>0</v>
      </c>
      <c r="N299" s="29">
        <f>INDEX(Attendance!$L$6:$BN$6,H299)</f>
        <v>0</v>
      </c>
      <c r="O299" s="29">
        <f t="shared" si="28"/>
        <v>1</v>
      </c>
      <c r="P299" s="33">
        <f t="shared" si="29"/>
        <v>0</v>
      </c>
      <c r="Q299" s="39">
        <f ca="1">IF(ISERROR(K299/'Partnership Information'!$E$6),0,K299/'Partnership Information'!$E$6)</f>
        <v>0</v>
      </c>
      <c r="R299" s="1" t="str">
        <f>IF(A299="","",IF(K299=0,"FLAG",IF('Partnership Information'!$E$6-K299&gt;='Partnership Information'!$B$13,"FLAG","")))</f>
        <v/>
      </c>
    </row>
    <row r="300" spans="1:18" x14ac:dyDescent="0.2">
      <c r="A300" t="str">
        <f>IF(ISBLANK(Attendance!A309),"",Attendance!A309)</f>
        <v/>
      </c>
      <c r="B300" t="str">
        <f>IF(ISBLANK(Attendance!B309),"",Attendance!B309)</f>
        <v/>
      </c>
      <c r="C300" s="32" t="str">
        <f>IF(ISNA(MATCH("Attended",Attendance!L309:BN309,0)),"",MATCH("Attended",Attendance!L309:BN309,0))</f>
        <v/>
      </c>
      <c r="D300" s="29" t="str">
        <f>IF(ISNA(MATCH("HalfDay",Attendance!L309:BN309,0)),"",MATCH("HalfDay",Attendance!L309:BN309,0))</f>
        <v/>
      </c>
      <c r="E300" s="29">
        <f>MIN(C300:D300)</f>
        <v>0</v>
      </c>
      <c r="F300" s="32" t="str">
        <f>IF(ISNA(LOOKUP(2,1/(Attendance!L309:BN309="Attended"),Attendance!$L$5:$BN$5)),"",LOOKUP(2,1/(Attendance!L309:BN309="Attended"),Attendance!$L$5:$BN$5))</f>
        <v/>
      </c>
      <c r="G300" s="29" t="str">
        <f>IF(ISNA(LOOKUP(2,1/(Attendance!L309:BN309="HalfDay"),Attendance!$L$5:$BN$5)),"",LOOKUP(2,1/(Attendance!L309:BN309="HalfDay"),Attendance!$L$5:$BN$5))</f>
        <v/>
      </c>
      <c r="H300" s="29">
        <f>MAX(F300:G300)</f>
        <v>0</v>
      </c>
      <c r="I300" s="32">
        <f>COUNTIF(Attendance!L309:BN309,"Attended")</f>
        <v>0</v>
      </c>
      <c r="J300" s="29">
        <f>COUNTIF(Attendance!L309:BN309,"HalfDay")</f>
        <v>0</v>
      </c>
      <c r="K300" s="1">
        <f>I300+J300*0.5</f>
        <v>0</v>
      </c>
      <c r="L300" s="1">
        <f>IF(A300="",0,'Partnership Information'!$E$6-Cumulative!K300)</f>
        <v>0</v>
      </c>
      <c r="M300" s="32">
        <f>INDEX(Attendance!$L$6:$BN$6,E300)</f>
        <v>0</v>
      </c>
      <c r="N300" s="29">
        <f>INDEX(Attendance!$L$6:$BN$6,H300)</f>
        <v>0</v>
      </c>
      <c r="O300" s="29">
        <f>N300-M300+1</f>
        <v>1</v>
      </c>
      <c r="P300" s="33">
        <f>K300/O300</f>
        <v>0</v>
      </c>
      <c r="Q300" s="39">
        <f ca="1">IF(ISERROR(K300/'Partnership Information'!$E$6),0,K300/'Partnership Information'!$E$6)</f>
        <v>0</v>
      </c>
      <c r="R300" s="1" t="str">
        <f>IF(A300="","",IF(K300=0,"FLAG",IF('Partnership Information'!$E$6-K300&gt;='Partnership Information'!$B$13,"FLAG","")))</f>
        <v/>
      </c>
    </row>
    <row r="301" spans="1:18" x14ac:dyDescent="0.2">
      <c r="A301" t="str">
        <f>IF(ISBLANK(Attendance!A310),"",Attendance!A310)</f>
        <v/>
      </c>
      <c r="B301" t="str">
        <f>IF(ISBLANK(Attendance!B310),"",Attendance!B310)</f>
        <v/>
      </c>
      <c r="C301" s="32" t="str">
        <f>IF(ISNA(MATCH("Attended",Attendance!L310:BN310,0)),"",MATCH("Attended",Attendance!L310:BN310,0))</f>
        <v/>
      </c>
      <c r="D301" s="29" t="str">
        <f>IF(ISNA(MATCH("HalfDay",Attendance!L310:BN310,0)),"",MATCH("HalfDay",Attendance!L310:BN310,0))</f>
        <v/>
      </c>
      <c r="E301" s="29">
        <f>MIN(C301:D301)</f>
        <v>0</v>
      </c>
      <c r="F301" s="32" t="str">
        <f>IF(ISNA(LOOKUP(2,1/(Attendance!L310:BN310="Attended"),Attendance!$L$5:$BN$5)),"",LOOKUP(2,1/(Attendance!L310:BN310="Attended"),Attendance!$L$5:$BN$5))</f>
        <v/>
      </c>
      <c r="G301" s="29" t="str">
        <f>IF(ISNA(LOOKUP(2,1/(Attendance!L310:BN310="HalfDay"),Attendance!$L$5:$BN$5)),"",LOOKUP(2,1/(Attendance!L310:BN310="HalfDay"),Attendance!$L$5:$BN$5))</f>
        <v/>
      </c>
      <c r="H301" s="29">
        <f>MAX(F301:G301)</f>
        <v>0</v>
      </c>
      <c r="I301" s="32">
        <f>COUNTIF(Attendance!L310:BN310,"Attended")</f>
        <v>0</v>
      </c>
      <c r="J301" s="29">
        <f>COUNTIF(Attendance!L310:BN310,"HalfDay")</f>
        <v>0</v>
      </c>
      <c r="K301" s="1">
        <f>I301+J301*0.5</f>
        <v>0</v>
      </c>
      <c r="L301" s="1">
        <f>IF(A301="",0,'Partnership Information'!$E$6-Cumulative!K301)</f>
        <v>0</v>
      </c>
      <c r="M301" s="32">
        <f>INDEX(Attendance!$L$6:$BN$6,E301)</f>
        <v>0</v>
      </c>
      <c r="N301" s="29">
        <f>INDEX(Attendance!$L$6:$BN$6,H301)</f>
        <v>0</v>
      </c>
      <c r="O301" s="29">
        <f>N301-M301+1</f>
        <v>1</v>
      </c>
      <c r="P301" s="33">
        <f>K301/O301</f>
        <v>0</v>
      </c>
      <c r="Q301" s="39">
        <f ca="1">IF(ISERROR(K301/'Partnership Information'!$E$6),0,K301/'Partnership Information'!$E$6)</f>
        <v>0</v>
      </c>
      <c r="R301" s="1" t="str">
        <f>IF(A301="","",IF(K301=0,"FLAG",IF('Partnership Information'!$E$6-K301&gt;='Partnership Information'!$B$13,"FLAG","")))</f>
        <v/>
      </c>
    </row>
  </sheetData>
  <sheetProtection selectLockedCells="1"/>
  <phoneticPr fontId="10" type="noConversion"/>
  <conditionalFormatting sqref="R1:R1048576">
    <cfRule type="cellIs" dxfId="0" priority="1" stopIfTrue="1" operator="equal">
      <formula>"FLAG"</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F SLT Resource" ma:contentTypeID="0x010100A31A579E1065444C89FCF7B1B6BD636600ABF0AB2C97CD7E48969E2851A1981C32" ma:contentTypeVersion="7" ma:contentTypeDescription="" ma:contentTypeScope="" ma:versionID="02963e272e77f365d1e0ec8d274df09e">
  <xsd:schema xmlns:xsd="http://www.w3.org/2001/XMLSchema" xmlns:xs="http://www.w3.org/2001/XMLSchema" xmlns:p="http://schemas.microsoft.com/office/2006/metadata/properties" xmlns:ns2="4268b559-ae5c-44d0-acfc-003748d801b3" targetNamespace="http://schemas.microsoft.com/office/2006/metadata/properties" ma:root="true" ma:fieldsID="a95c5caee800ea0798f8fd7b88c74e80" ns2:_="">
    <xsd:import namespace="4268b559-ae5c-44d0-acfc-003748d801b3"/>
    <xsd:element name="properties">
      <xsd:complexType>
        <xsd:sequence>
          <xsd:element name="documentManagement">
            <xsd:complexType>
              <xsd:all>
                <xsd:element ref="ns2:WFDescription" minOccurs="0"/>
                <xsd:element ref="ns2:ResourceFileType" minOccurs="0"/>
                <xsd:element ref="ns2:SortOrder" minOccurs="0"/>
                <xsd:element ref="ns2:WFResourceType" minOccurs="0"/>
                <xsd:element ref="ns2:WFResourceName"/>
                <xsd:element ref="ns2:MainFile" minOccurs="0"/>
                <xsd:element ref="ns2:TimelineSeason" minOccurs="0"/>
                <xsd:element ref="ns2:WFResourceTopic"/>
                <xsd:element ref="ns2:WFResourceSecondaryTopics" minOccurs="0"/>
                <xsd:element ref="ns2:Thumbnail1"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68b559-ae5c-44d0-acfc-003748d801b3" elementFormDefault="qualified">
    <xsd:import namespace="http://schemas.microsoft.com/office/2006/documentManagement/types"/>
    <xsd:import namespace="http://schemas.microsoft.com/office/infopath/2007/PartnerControls"/>
    <xsd:element name="WFDescription" ma:index="2" nillable="true" ma:displayName="WFDescription" ma:internalName="WFDescription">
      <xsd:simpleType>
        <xsd:restriction base="dms:Note">
          <xsd:maxLength value="255"/>
        </xsd:restriction>
      </xsd:simpleType>
    </xsd:element>
    <xsd:element name="ResourceFileType" ma:index="3" nillable="true" ma:displayName="ResourceFileType" ma:format="Dropdown" ma:internalName="ResourceFileType" ma:readOnly="false">
      <xsd:simpleType>
        <xsd:union memberTypes="dms:Text">
          <xsd:simpleType>
            <xsd:restriction base="dms:Choice">
              <xsd:enumeration value="Companion Guide"/>
              <xsd:enumeration value="Guidance"/>
              <xsd:enumeration value="Tool"/>
              <xsd:enumeration value="Sample"/>
              <xsd:enumeration value="Download All"/>
            </xsd:restriction>
          </xsd:simpleType>
        </xsd:union>
      </xsd:simpleType>
    </xsd:element>
    <xsd:element name="SortOrder" ma:index="4" nillable="true" ma:displayName="SortOrder" ma:decimals="0" ma:default="0" ma:internalName="SortOrder" ma:readOnly="false" ma:percentage="FALSE">
      <xsd:simpleType>
        <xsd:restriction base="dms:Number"/>
      </xsd:simpleType>
    </xsd:element>
    <xsd:element name="WFResourceType" ma:index="5" nillable="true" ma:displayName="WFResourceType" ma:default="Report" ma:format="Dropdown" ma:internalName="WFResourceType">
      <xsd:simpleType>
        <xsd:restriction base="dms:Choice">
          <xsd:enumeration value="Report"/>
          <xsd:enumeration value="Video"/>
          <xsd:enumeration value="Slide Presentation"/>
          <xsd:enumeration value="Research Series"/>
          <xsd:enumeration value="Case Studies"/>
          <xsd:enumeration value="Tool"/>
          <xsd:enumeration value="Tip Sheets"/>
          <xsd:enumeration value="Article"/>
          <xsd:enumeration value="Guide"/>
          <xsd:enumeration value="Podcast"/>
        </xsd:restriction>
      </xsd:simpleType>
    </xsd:element>
    <xsd:element name="WFResourceName" ma:index="6" ma:displayName="WFResourceName" ma:internalName="WFResourceName" ma:readOnly="false">
      <xsd:simpleType>
        <xsd:restriction base="dms:Text">
          <xsd:maxLength value="255"/>
        </xsd:restriction>
      </xsd:simpleType>
    </xsd:element>
    <xsd:element name="MainFile" ma:index="7" nillable="true" ma:displayName="MainFile" ma:default="0" ma:internalName="MainFile" ma:readOnly="false">
      <xsd:simpleType>
        <xsd:restriction base="dms:Boolean"/>
      </xsd:simpleType>
    </xsd:element>
    <xsd:element name="TimelineSeason" ma:index="8" nillable="true" ma:displayName="TimelineSeason" ma:default="Fall" ma:internalName="TimelineSeason">
      <xsd:complexType>
        <xsd:complexContent>
          <xsd:extension base="dms:MultiChoice">
            <xsd:sequence>
              <xsd:element name="Value" maxOccurs="unbounded" minOccurs="0" nillable="true">
                <xsd:simpleType>
                  <xsd:restriction base="dms:Choice">
                    <xsd:enumeration value="Fall"/>
                    <xsd:enumeration value="Winter"/>
                    <xsd:enumeration value="Spring"/>
                    <xsd:enumeration value="Summer"/>
                  </xsd:restriction>
                </xsd:simpleType>
              </xsd:element>
            </xsd:sequence>
          </xsd:extension>
        </xsd:complexContent>
      </xsd:complexType>
    </xsd:element>
    <xsd:element name="WFResourceTopic" ma:index="9" ma:displayName="WFResourceTopic" ma:format="Dropdown" ma:internalName="WFResourceTopic" ma:readOnly="false">
      <xsd:simpleType>
        <xsd:restriction base="dms:Choice">
          <xsd:enumeration value="About the Summer Learning Toolkit"/>
          <xsd:enumeration value="Academics &amp; Enrichment"/>
          <xsd:enumeration value="Planning &amp; Management"/>
          <xsd:enumeration value="Student Recruitment &amp; Attendance"/>
          <xsd:enumeration value="Site Climate"/>
          <xsd:enumeration value="Staffing &amp; Professional Development"/>
        </xsd:restriction>
      </xsd:simpleType>
    </xsd:element>
    <xsd:element name="WFResourceSecondaryTopics" ma:index="10" nillable="true" ma:displayName="WFResourceSecondaryTopics" ma:internalName="WFResourceSecondaryTopics" ma:readOnly="false">
      <xsd:complexType>
        <xsd:complexContent>
          <xsd:extension base="dms:MultiChoice">
            <xsd:sequence>
              <xsd:element name="Value" maxOccurs="unbounded" minOccurs="0" nillable="true">
                <xsd:simpleType>
                  <xsd:restriction base="dms:Choice">
                    <xsd:enumeration value="About the Summer Learning Toolkit"/>
                    <xsd:enumeration value="Academics &amp; Enrichment"/>
                    <xsd:enumeration value="Planning &amp; Management"/>
                    <xsd:enumeration value="Student Recruitment &amp; Attendance"/>
                    <xsd:enumeration value="Site Climate"/>
                    <xsd:enumeration value="Staffing &amp; Professional Development"/>
                  </xsd:restriction>
                </xsd:simpleType>
              </xsd:element>
            </xsd:sequence>
          </xsd:extension>
        </xsd:complexContent>
      </xsd:complexType>
    </xsd:element>
    <xsd:element name="Thumbnail1" ma:index="11" nillable="true" ma:displayName="Thumbnail" ma:description="" ma:internalName="Thumbnail1" ma:readOnly="false">
      <xsd:simpleType>
        <xsd:restriction base="dms:Unknow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4268b559-ae5c-44d0-acfc-003748d801b3">1</SortOrder>
    <WFDescription xmlns="4268b559-ae5c-44d0-acfc-003748d801b3">Attendance-tracking system to ensure consistency across sites and enable real-time data analysis</WFDescription>
    <MainFile xmlns="4268b559-ae5c-44d0-acfc-003748d801b3">false</MainFile>
    <ResourceFileType xmlns="4268b559-ae5c-44d0-acfc-003748d801b3">Sample</ResourceFileType>
    <WFResourceTopic xmlns="4268b559-ae5c-44d0-acfc-003748d801b3">Student Recruitment &amp; Attendance</WFResourceTopic>
    <TimelineSeason xmlns="4268b559-ae5c-44d0-acfc-003748d801b3">
      <Value>Winter</Value>
    </TimelineSeason>
    <WFResourceType xmlns="4268b559-ae5c-44d0-acfc-003748d801b3">Sample</WFResourceType>
    <Thumbnail1 xmlns="4268b559-ae5c-44d0-acfc-003748d801b3" xsi:nil="true"/>
    <WFResourceName xmlns="4268b559-ae5c-44d0-acfc-003748d801b3">Sample – Boston Summer Attendance Tracker</WFResourceName>
    <WFResourceSecondaryTopics xmlns="4268b559-ae5c-44d0-acfc-003748d801b3"/>
  </documentManagement>
</p:properties>
</file>

<file path=customXml/itemProps1.xml><?xml version="1.0" encoding="utf-8"?>
<ds:datastoreItem xmlns:ds="http://schemas.openxmlformats.org/officeDocument/2006/customXml" ds:itemID="{4454F6C0-E787-4DFE-B824-15AFF0A236E3}">
  <ds:schemaRefs>
    <ds:schemaRef ds:uri="http://schemas.microsoft.com/sharepoint/v3/contenttype/forms"/>
  </ds:schemaRefs>
</ds:datastoreItem>
</file>

<file path=customXml/itemProps2.xml><?xml version="1.0" encoding="utf-8"?>
<ds:datastoreItem xmlns:ds="http://schemas.openxmlformats.org/officeDocument/2006/customXml" ds:itemID="{AA281B85-ECD9-4902-BDC5-D6DC08D6F5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68b559-ae5c-44d0-acfc-003748d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152E4B-8393-443B-956B-7A8DB32A5304}">
  <ds:schemaRefs>
    <ds:schemaRef ds:uri="http://schemas.microsoft.com/office/2006/metadata/properties"/>
    <ds:schemaRef ds:uri="http://schemas.microsoft.com/office/infopath/2007/PartnerControls"/>
    <ds:schemaRef ds:uri="4268b559-ae5c-44d0-acfc-003748d801b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Partnership Information</vt:lpstr>
      <vt:lpstr>Attendance</vt:lpstr>
      <vt:lpstr>Cumulative</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Boston Summer Attendance Tracker</dc:title>
  <dc:creator>dmcauley</dc:creator>
  <cp:lastModifiedBy>Liz Scott</cp:lastModifiedBy>
  <cp:lastPrinted>2018-09-01T14:49:35Z</cp:lastPrinted>
  <dcterms:created xsi:type="dcterms:W3CDTF">2011-06-23T14:56:56Z</dcterms:created>
  <dcterms:modified xsi:type="dcterms:W3CDTF">2022-12-20T20:42:17Z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0x010100A31A579E1065444C89FCF7B1B6BD636600ABF0AB2C97CD7E48969E2851A1981C32</vt:lpwstr>
  </property>
</Properties>
</file>